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tabRatio="724" activeTab="2"/>
  </bookViews>
  <sheets>
    <sheet name="一般公共收入" sheetId="1" r:id="rId1"/>
    <sheet name="一般公共支出（含镇乡代编） " sheetId="11" r:id="rId2"/>
    <sheet name="一般公共支出（本级）" sheetId="6" r:id="rId3"/>
    <sheet name="基金收入" sheetId="7" r:id="rId4"/>
    <sheet name="基金支出" sheetId="8" r:id="rId5"/>
    <sheet name="国有资本经营收入" sheetId="9" r:id="rId6"/>
    <sheet name="国有资本经营支出" sheetId="10" r:id="rId7"/>
  </sheets>
  <definedNames>
    <definedName name="_xlnm._FilterDatabase" localSheetId="1" hidden="1">'一般公共支出（含镇乡代编） '!$A$5:$F$546</definedName>
    <definedName name="_xlnm._FilterDatabase" localSheetId="2" hidden="1">'一般公共支出（本级）'!$A$5:$F$549</definedName>
    <definedName name="_xlnm.Print_Titles" localSheetId="2">'一般公共支出（本级）'!$1:$5</definedName>
    <definedName name="_xlnm.Print_Titles" localSheetId="1">'一般公共支出（含镇乡代编） '!$1:$5</definedName>
  </definedNames>
  <calcPr calcId="144525"/>
</workbook>
</file>

<file path=xl/sharedStrings.xml><?xml version="1.0" encoding="utf-8"?>
<sst xmlns="http://schemas.openxmlformats.org/spreadsheetml/2006/main" count="1321" uniqueCount="577">
  <si>
    <t>表1</t>
  </si>
  <si>
    <t>2022年海曙区一般公共预算收入预算调整表</t>
  </si>
  <si>
    <t xml:space="preserve">        单位:万元</t>
  </si>
  <si>
    <t>序号</t>
  </si>
  <si>
    <t>收入项目</t>
  </si>
  <si>
    <t>年初预算</t>
  </si>
  <si>
    <t>调整预算</t>
  </si>
  <si>
    <t>比年初预算增减额</t>
  </si>
  <si>
    <t>比年初预算增减%</t>
  </si>
  <si>
    <t>一</t>
  </si>
  <si>
    <t>税收收入</t>
  </si>
  <si>
    <t>增值税</t>
  </si>
  <si>
    <t>企业所得税</t>
  </si>
  <si>
    <t>个人所得税</t>
  </si>
  <si>
    <t>资源税</t>
  </si>
  <si>
    <t>城建税</t>
  </si>
  <si>
    <t>房产税</t>
  </si>
  <si>
    <t>印花税</t>
  </si>
  <si>
    <t>土地使用税</t>
  </si>
  <si>
    <t>土地增值税</t>
  </si>
  <si>
    <t>车船税</t>
  </si>
  <si>
    <t>契税</t>
  </si>
  <si>
    <t>耕占税</t>
  </si>
  <si>
    <t>环境保护税</t>
  </si>
  <si>
    <t>其他税收收入</t>
  </si>
  <si>
    <t>二</t>
  </si>
  <si>
    <t>非税收入</t>
  </si>
  <si>
    <t>教育费附加</t>
  </si>
  <si>
    <t>地方教育附加</t>
  </si>
  <si>
    <t>文化事业建设费</t>
  </si>
  <si>
    <t>残疾人就业保障金</t>
  </si>
  <si>
    <t>森林植被恢复费</t>
  </si>
  <si>
    <t>水利建设专项收入</t>
  </si>
  <si>
    <t>行政事业性收费</t>
  </si>
  <si>
    <t>其中：水土保持设施费</t>
  </si>
  <si>
    <t>罚没收入</t>
  </si>
  <si>
    <t>国有资本经营收入</t>
  </si>
  <si>
    <t>国有资源有偿使用收入</t>
  </si>
  <si>
    <t>其中：矿产资源补偿费</t>
  </si>
  <si>
    <t xml:space="preserve">      水资源费</t>
  </si>
  <si>
    <t>政府住房基金收入</t>
  </si>
  <si>
    <t>其他收入</t>
  </si>
  <si>
    <t>一般公共预算收入小计</t>
  </si>
  <si>
    <t>三</t>
  </si>
  <si>
    <t>转移性收入</t>
  </si>
  <si>
    <t>返还性收入</t>
  </si>
  <si>
    <t>上级转移支付收入</t>
  </si>
  <si>
    <t>调入资金</t>
  </si>
  <si>
    <t>其中：从政府性基金调入</t>
  </si>
  <si>
    <t xml:space="preserve">      从国有资本经营预算调入</t>
  </si>
  <si>
    <t xml:space="preserve">      从其他资金调入</t>
  </si>
  <si>
    <t>动用预算稳定调节基金</t>
  </si>
  <si>
    <t>使用结转资金</t>
  </si>
  <si>
    <t>收入合计</t>
  </si>
  <si>
    <t>表2</t>
  </si>
  <si>
    <t>2022年海曙区一般公共预算支出预算调整表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</si>
  <si>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</si>
  <si>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</si>
  <si>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</si>
  <si>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</si>
  <si>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</si>
  <si>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</si>
  <si>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</si>
  <si>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</si>
  <si>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</si>
  <si>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</si>
  <si>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政府办公厅(室)及相关机构事务</t>
  </si>
  <si>
    <t xml:space="preserve">      机关服务</t>
  </si>
  <si>
    <t xml:space="preserve">      专项业务及机关事务管理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</si>
  <si>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</si>
  <si>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</si>
  <si>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</si>
  <si>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</si>
  <si>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</si>
  <si>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</si>
  <si>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</si>
  <si>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</si>
  <si>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</si>
  <si>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</si>
  <si>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</si>
  <si>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</si>
  <si>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</si>
  <si>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</si>
  <si>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</si>
  <si>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</si>
  <si>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</si>
  <si>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海关事务</t>
  </si>
  <si>
    <t xml:space="preserve">      其他海关事务支出</t>
  </si>
  <si>
    <t xml:space="preserve">    纪检监察事务</t>
  </si>
  <si>
    <t xml:space="preserve">      巡视工作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</si>
  <si>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</si>
  <si>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</si>
  <si>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</si>
  <si>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</si>
  <si>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</si>
  <si>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</si>
  <si>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</si>
  <si>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</si>
  <si>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</si>
  <si>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</si>
  <si>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</si>
  <si>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</si>
  <si>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</si>
  <si>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</si>
  <si>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</si>
  <si>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</si>
  <si>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</si>
  <si>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</si>
  <si>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</si>
  <si>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</si>
  <si>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</si>
  <si>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</si>
  <si>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</si>
  <si>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</si>
  <si>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</si>
  <si>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</si>
  <si>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</si>
  <si>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质量基础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</si>
  <si>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</si>
  <si>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</si>
  <si>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</si>
  <si>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</si>
  <si>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</si>
  <si>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</si>
  <si>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</si>
  <si>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</si>
  <si>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民兵</t>
  </si>
  <si>
    <t xml:space="preserve">      其他国防动员支出</t>
  </si>
  <si>
    <t xml:space="preserve">  公共安全支出</t>
  </si>
  <si>
    <t xml:space="preserve">    公安</t>
  </si>
  <si>
    <t xml:space="preserve">      其他公安支出</t>
  </si>
  <si>
    <t xml:space="preserve">    检察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</si>
  <si>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</si>
  <si>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</si>
  <si>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</si>
  <si>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</si>
  <si>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</si>
  <si>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</si>
  <si>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</si>
  <si>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</si>
  <si>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</si>
  <si>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法治建设</t>
  </si>
  <si>
    <t xml:space="preserve">    其他公共安全支出</t>
  </si>
  <si>
    <t xml:space="preserve">      其他公共安全支出</t>
  </si>
  <si>
    <t>四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</si>
  <si>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</si>
  <si>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</si>
  <si>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</si>
  <si>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</si>
  <si>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</si>
  <si>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</si>
  <si>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</si>
  <si>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</si>
  <si>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</si>
  <si>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</si>
  <si>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</si>
  <si>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成人中等教育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</si>
  <si>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</si>
  <si>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</si>
  <si>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</si>
  <si>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</si>
  <si>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</si>
  <si>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</si>
  <si>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</si>
  <si>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</si>
  <si>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</si>
  <si>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>五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</si>
  <si>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</si>
  <si>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</si>
  <si>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</si>
  <si>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</si>
  <si>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共性技术研究与开发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</si>
  <si>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</si>
  <si>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</si>
  <si>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</si>
  <si>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</si>
  <si>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</si>
  <si>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</si>
  <si>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</si>
  <si>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</si>
  <si>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</si>
  <si>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</si>
  <si>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</si>
  <si>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其他科学技术支出</t>
  </si>
  <si>
    <t>六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</si>
  <si>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</si>
  <si>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</si>
  <si>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</si>
  <si>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</si>
  <si>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</si>
  <si>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</si>
  <si>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</si>
  <si>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</si>
  <si>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</si>
  <si>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</si>
  <si>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</si>
  <si>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</si>
  <si>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</si>
  <si>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历史名城与古迹</t>
  </si>
  <si>
    <t xml:space="preserve">      其他文物支出</t>
  </si>
  <si>
    <t xml:space="preserve">    体育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</si>
  <si>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</si>
  <si>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</si>
  <si>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</si>
  <si>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</si>
  <si>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</si>
  <si>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</si>
  <si>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</si>
  <si>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文化产业发展专项支出</t>
  </si>
  <si>
    <t xml:space="preserve">      其他文化旅游体育与传媒支出</t>
  </si>
  <si>
    <t>七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</si>
  <si>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</si>
  <si>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</si>
  <si>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</si>
  <si>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</si>
  <si>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</si>
  <si>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劳动人事争议调解仲裁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</si>
  <si>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</si>
  <si>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</si>
  <si>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</si>
  <si>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</si>
  <si>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</si>
  <si>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</si>
  <si>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</si>
  <si>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</si>
  <si>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</si>
  <si>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</si>
  <si>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</si>
  <si>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</si>
  <si>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</si>
  <si>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</si>
  <si>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</si>
  <si>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</si>
  <si>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</si>
  <si>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</si>
  <si>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</si>
  <si>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</si>
  <si>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</si>
  <si>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</si>
  <si>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</si>
  <si>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</si>
  <si>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</si>
  <si>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</si>
  <si>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</si>
  <si>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</si>
  <si>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</si>
  <si>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</si>
  <si>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</si>
  <si>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</si>
  <si>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</si>
  <si>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</si>
  <si>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</si>
  <si>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</si>
  <si>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</si>
  <si>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</si>
  <si>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</si>
  <si>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</si>
  <si>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</si>
  <si>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</si>
  <si>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</si>
  <si>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</si>
  <si>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</si>
  <si>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</si>
  <si>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</si>
  <si>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</si>
  <si>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</si>
  <si>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</si>
  <si>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</si>
  <si>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</si>
  <si>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</si>
  <si>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</si>
  <si>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</si>
  <si>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</si>
  <si>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</si>
  <si>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</si>
  <si>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</si>
  <si>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</si>
  <si>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</si>
  <si>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</si>
  <si>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</si>
  <si>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</si>
  <si>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</si>
  <si>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>八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</si>
  <si>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</si>
  <si>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</si>
  <si>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</si>
  <si>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</si>
  <si>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</si>
  <si>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</si>
  <si>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</si>
  <si>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</si>
  <si>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</si>
  <si>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</si>
  <si>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</si>
  <si>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</si>
  <si>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</si>
  <si>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</si>
  <si>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</si>
  <si>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</si>
  <si>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</si>
  <si>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</si>
  <si>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</si>
  <si>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</si>
  <si>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</si>
  <si>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</si>
  <si>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</si>
  <si>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</si>
  <si>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</si>
  <si>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</si>
  <si>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</si>
  <si>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</si>
  <si>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</si>
  <si>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</si>
  <si>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</si>
  <si>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</si>
  <si>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</si>
  <si>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</si>
  <si>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</si>
  <si>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</si>
  <si>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</si>
  <si>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</si>
  <si>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</si>
  <si>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</si>
  <si>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</si>
  <si>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</si>
  <si>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九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</si>
  <si>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</si>
  <si>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</si>
  <si>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</si>
  <si>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</si>
  <si>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其他污染防治支出</t>
  </si>
  <si>
    <t xml:space="preserve">    自然生态保护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</si>
  <si>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</si>
  <si>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</si>
  <si>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</si>
  <si>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</si>
  <si>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</si>
  <si>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</si>
  <si>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</si>
  <si>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减排专项支出</t>
  </si>
  <si>
    <t xml:space="preserve">    可再生能源</t>
  </si>
  <si>
    <t xml:space="preserve">      可再生能源</t>
  </si>
  <si>
    <t xml:space="preserve">    其他节能环保支出</t>
  </si>
  <si>
    <t xml:space="preserve">      其他节能环保支出</t>
  </si>
  <si>
    <t>十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</si>
  <si>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</si>
  <si>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</si>
  <si>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</si>
  <si>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</si>
  <si>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</si>
  <si>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</si>
  <si>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</si>
  <si>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</si>
  <si>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</si>
  <si>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</si>
  <si>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</si>
  <si>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</si>
  <si>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</si>
  <si>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>十一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</si>
  <si>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</si>
  <si>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</si>
  <si>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</si>
  <si>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</si>
  <si>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</si>
  <si>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</si>
  <si>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行业业务管理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</si>
  <si>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</si>
  <si>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</si>
  <si>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</si>
  <si>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</si>
  <si>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</si>
  <si>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</si>
  <si>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</si>
  <si>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</si>
  <si>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</si>
  <si>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</si>
  <si>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</si>
  <si>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</si>
  <si>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</si>
  <si>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</si>
  <si>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技术推广与转化</t>
  </si>
  <si>
    <t xml:space="preserve">      森林生态效益补偿</t>
  </si>
  <si>
    <t xml:space="preserve">      动植物保护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</si>
  <si>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</si>
  <si>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</si>
  <si>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</si>
  <si>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</si>
  <si>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</si>
  <si>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</si>
  <si>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</si>
  <si>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水资源节约管理与保护</t>
  </si>
  <si>
    <t xml:space="preserve">      防汛</t>
  </si>
  <si>
    <t xml:space="preserve">      江河湖库水系综合整治</t>
  </si>
  <si>
    <t xml:space="preserve">      大中型水库移民后期扶持专项支出</t>
  </si>
  <si>
    <t xml:space="preserve">      水利建设征地及移民支出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</si>
  <si>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</si>
  <si>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</si>
  <si>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</si>
  <si>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</si>
  <si>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</si>
  <si>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</si>
  <si>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</si>
  <si>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</si>
  <si>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</si>
  <si>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</si>
  <si>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创业担保贷款贴息及奖补</t>
  </si>
  <si>
    <t xml:space="preserve">      其他普惠金融发展支出</t>
  </si>
  <si>
    <t xml:space="preserve">    其他农林水支出</t>
  </si>
  <si>
    <t xml:space="preserve">      其他农林水支出</t>
  </si>
  <si>
    <t>十二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</si>
  <si>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</si>
  <si>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</si>
  <si>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</si>
  <si>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</si>
  <si>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</si>
  <si>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</si>
  <si>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</si>
  <si>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</si>
  <si>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</si>
  <si>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>十三</t>
  </si>
  <si>
    <t xml:space="preserve">  资源勘探工业信息等支出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</si>
  <si>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</si>
  <si>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</si>
  <si>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</si>
  <si>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</si>
  <si>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</si>
  <si>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</si>
  <si>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</si>
  <si>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</si>
  <si>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</si>
  <si>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</si>
  <si>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技术改造支出</t>
  </si>
  <si>
    <t xml:space="preserve">      其他资源勘探工业信息等支出</t>
  </si>
  <si>
    <t>十四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</si>
  <si>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</si>
  <si>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</si>
  <si>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</si>
  <si>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</si>
  <si>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</si>
  <si>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</si>
  <si>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</si>
  <si>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>十五</t>
  </si>
  <si>
    <t xml:space="preserve">  金融支出</t>
  </si>
  <si>
    <t xml:space="preserve">    金融发展支出</t>
  </si>
  <si>
    <t xml:space="preserve">      利息费用补贴支出</t>
  </si>
  <si>
    <t xml:space="preserve">      风险基金补助</t>
  </si>
  <si>
    <t xml:space="preserve">      其他金融发展支出</t>
  </si>
  <si>
    <t>十六</t>
  </si>
  <si>
    <t xml:space="preserve">  援助其他地区支出</t>
  </si>
  <si>
    <t xml:space="preserve">    其他支出</t>
  </si>
  <si>
    <t>十七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</si>
  <si>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</si>
  <si>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</si>
  <si>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</si>
  <si>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</si>
  <si>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</si>
  <si>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自然资源调查与确权登记</t>
  </si>
  <si>
    <t xml:space="preserve">      地质勘查与矿产资源管理</t>
  </si>
  <si>
    <t xml:space="preserve">      基础测绘与地理信息监管</t>
  </si>
  <si>
    <t xml:space="preserve">    气象事务</t>
  </si>
  <si>
    <t xml:space="preserve">      气象事业机构</t>
  </si>
  <si>
    <t xml:space="preserve">      气象服务</t>
  </si>
  <si>
    <t xml:space="preserve">      气象装备保障维护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</si>
  <si>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</si>
  <si>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</si>
  <si>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</si>
  <si>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十八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</si>
  <si>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</si>
  <si>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</si>
  <si>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</si>
  <si>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</si>
  <si>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</si>
  <si>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</si>
  <si>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</si>
  <si>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住房改革支出</t>
  </si>
  <si>
    <t xml:space="preserve">      住房公积金</t>
  </si>
  <si>
    <t xml:space="preserve">      提租补贴</t>
  </si>
  <si>
    <t>十九</t>
  </si>
  <si>
    <t xml:space="preserve">  粮油物资储备支出</t>
  </si>
  <si>
    <t xml:space="preserve">    粮油物资事务</t>
  </si>
  <si>
    <t xml:space="preserve">      其他粮油物资事务支出</t>
  </si>
  <si>
    <t xml:space="preserve">    粮油储备</t>
  </si>
  <si>
    <t xml:space="preserve">      储备粮(油)库建设</t>
  </si>
  <si>
    <t xml:space="preserve">      最低收购价政策支出</t>
  </si>
  <si>
    <t xml:space="preserve">    重要商品储备</t>
  </si>
  <si>
    <t xml:space="preserve">      食盐储备</t>
  </si>
  <si>
    <t>二十</t>
  </si>
  <si>
    <t xml:space="preserve">  灾害防治及应急管理支出</t>
  </si>
  <si>
    <t xml:space="preserve">    应急管理事务</t>
  </si>
  <si>
    <t xml:space="preserve">      安全监管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</si>
  <si>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</si>
  <si>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</si>
  <si>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</si>
  <si>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</si>
  <si>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</si>
  <si>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自然灾害救灾及恢复重建支出</t>
  </si>
  <si>
    <t xml:space="preserve">      自然灾害灾后重建补助</t>
  </si>
  <si>
    <t xml:space="preserve">      其他自然灾害救灾及恢复重建支出</t>
  </si>
  <si>
    <t>二十一</t>
  </si>
  <si>
    <t xml:space="preserve">  其他支出</t>
  </si>
  <si>
    <t>二十二</t>
  </si>
  <si>
    <t xml:space="preserve">  债务付息支出</t>
  </si>
  <si>
    <t xml:space="preserve">    地方政府一般债务付息支出</t>
  </si>
  <si>
    <t xml:space="preserve">      地方政府一般债券付息支出</t>
  </si>
  <si>
    <t>二十三</t>
  </si>
  <si>
    <t xml:space="preserve">  债务发行费用支出</t>
  </si>
  <si>
    <t xml:space="preserve">    地方政府一般债务发行费用支出</t>
  </si>
  <si>
    <t>一般公共预算支出小计</t>
  </si>
  <si>
    <t>二十四</t>
  </si>
  <si>
    <t>转移性支出</t>
  </si>
  <si>
    <t>上解支出</t>
  </si>
  <si>
    <t>安排预算稳定调节基金</t>
  </si>
  <si>
    <t>结转下年</t>
  </si>
  <si>
    <t>支出合计</t>
  </si>
  <si>
    <t>表3</t>
  </si>
  <si>
    <t>2022年海曙区本级一般公共预算支出预算调整表</t>
  </si>
  <si>
    <t>对镇乡转移支付支出</t>
  </si>
  <si>
    <t>表4</t>
  </si>
  <si>
    <t>2022年海曙区政府性基金预算收入预算调整表</t>
  </si>
  <si>
    <t>单位：万元</t>
  </si>
  <si>
    <t>国有土地使用权出让收入</t>
  </si>
  <si>
    <t>彩票公益金收入</t>
  </si>
  <si>
    <t>城市基础设施配套费收入</t>
  </si>
  <si>
    <t>其他政府性基金收入</t>
  </si>
  <si>
    <t>基金收入小计</t>
  </si>
  <si>
    <t>上级补助收入</t>
  </si>
  <si>
    <t>债务转贷收入</t>
  </si>
  <si>
    <t>上年结转</t>
  </si>
  <si>
    <t>表5</t>
  </si>
  <si>
    <t>2022年海曙区政府性基金预算支出预算调整表</t>
  </si>
  <si>
    <t>支出项目</t>
  </si>
  <si>
    <t>增减变动</t>
  </si>
  <si>
    <t>增减幅度</t>
  </si>
  <si>
    <t>社会保障和就业支出</t>
  </si>
  <si>
    <t>城乡社区支出</t>
  </si>
  <si>
    <t>农林水支出</t>
  </si>
  <si>
    <t>其他政府性基金及对应专项债务收入安排的支出</t>
  </si>
  <si>
    <t>彩票公益金安排的支出</t>
  </si>
  <si>
    <t>债务付息支出</t>
  </si>
  <si>
    <t>债务发行费用支出</t>
  </si>
  <si>
    <t>基金支出小计</t>
  </si>
  <si>
    <t>债务还本支出</t>
  </si>
  <si>
    <t>债务转贷支出</t>
  </si>
  <si>
    <t>调出资金</t>
  </si>
  <si>
    <t>合计</t>
  </si>
  <si>
    <t>表6</t>
  </si>
  <si>
    <t>2022年海曙区国有资本经营预算收支预调整算表</t>
  </si>
  <si>
    <t>利润收入</t>
  </si>
  <si>
    <t xml:space="preserve">    运输企业利润收入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</si>
  <si>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</si>
  <si>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</si>
  <si>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</si>
  <si>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农林牧渔企业利润收入</t>
  </si>
  <si>
    <t xml:space="preserve">    其他国有资本经营预算企业利润收入</t>
  </si>
  <si>
    <t>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</si>
  <si>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</si>
  <si>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</si>
  <si>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</si>
  <si>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</si>
  <si>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</si>
  <si>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</si>
  <si>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</si>
  <si>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</si>
  <si>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</si>
  <si>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</si>
  <si>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</si>
  <si>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其他国有资本经营预算收入</t>
  </si>
  <si>
    <t>表7</t>
  </si>
  <si>
    <t>2023年海曙区国有资本经营预算收支预算表</t>
  </si>
  <si>
    <t>项目名称</t>
  </si>
  <si>
    <t>资本性支出</t>
  </si>
  <si>
    <t xml:space="preserve">    新设企业注入国有资本金</t>
  </si>
  <si>
    <t xml:space="preserve">    补充企业国有资本</t>
  </si>
  <si>
    <t xml:space="preserve">    认购股权、股份</t>
  </si>
  <si>
    <t xml:space="preserve">    其他资本性支出</t>
  </si>
  <si>
    <t>费用性支出</t>
  </si>
  <si>
    <t>其他支出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</si>
</sst>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  <numFmt numFmtId="178" formatCode="0.00_ "/>
    <numFmt numFmtId="179" formatCode="0.0%"/>
    <numFmt numFmtId="180" formatCode="#,##0_ "/>
  </numFmts>
  <fonts count="34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b/>
      <sz val="22"/>
      <color indexed="8"/>
      <name val="宋体"/>
      <charset val="134"/>
      <scheme val="major"/>
    </font>
    <font>
      <sz val="11"/>
      <color theme="1"/>
      <name val="仿宋"/>
      <charset val="134"/>
    </font>
    <font>
      <sz val="12"/>
      <name val="仿宋"/>
      <charset val="134"/>
    </font>
    <font>
      <b/>
      <sz val="18"/>
      <color indexed="8"/>
      <name val="宋体"/>
      <charset val="134"/>
      <scheme val="major"/>
    </font>
    <font>
      <sz val="11"/>
      <color indexed="8"/>
      <name val="宋体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2"/>
      <name val="宋体"/>
      <charset val="134"/>
    </font>
    <font>
      <b/>
      <sz val="20"/>
      <color indexed="8"/>
      <name val="方正小标宋简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22" borderId="7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0" borderId="0"/>
    <xf numFmtId="0" fontId="6" fillId="0" borderId="0" applyProtection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179" fontId="3" fillId="0" borderId="1" xfId="0" applyNumberFormat="1" applyFont="1" applyBorder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0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vertical="center"/>
    </xf>
    <xf numFmtId="0" fontId="8" fillId="0" borderId="0" xfId="51" applyNumberFormat="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vertical="center"/>
    </xf>
    <xf numFmtId="0" fontId="6" fillId="0" borderId="0" xfId="5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51" applyNumberFormat="1" applyFont="1" applyFill="1" applyBorder="1" applyAlignment="1">
      <alignment vertical="center"/>
    </xf>
    <xf numFmtId="0" fontId="10" fillId="0" borderId="0" xfId="50" applyNumberFormat="1" applyFont="1" applyFill="1" applyBorder="1" applyAlignment="1">
      <alignment horizontal="center" vertical="center"/>
    </xf>
    <xf numFmtId="180" fontId="1" fillId="0" borderId="0" xfId="50" applyNumberFormat="1" applyFont="1" applyFill="1" applyBorder="1" applyAlignment="1">
      <alignment horizontal="right" vertical="center"/>
    </xf>
    <xf numFmtId="0" fontId="1" fillId="0" borderId="1" xfId="51" applyNumberFormat="1" applyFont="1" applyFill="1" applyBorder="1" applyAlignment="1">
      <alignment horizontal="center" vertical="center"/>
    </xf>
    <xf numFmtId="180" fontId="1" fillId="0" borderId="1" xfId="50" applyNumberFormat="1" applyFont="1" applyFill="1" applyBorder="1" applyAlignment="1">
      <alignment horizontal="center" vertical="center"/>
    </xf>
    <xf numFmtId="0" fontId="7" fillId="0" borderId="0" xfId="50" applyNumberFormat="1" applyFont="1" applyFill="1" applyBorder="1" applyAlignment="1">
      <alignment vertical="center"/>
    </xf>
    <xf numFmtId="0" fontId="1" fillId="0" borderId="1" xfId="50" applyNumberFormat="1" applyFont="1" applyFill="1" applyBorder="1" applyAlignment="1">
      <alignment vertical="center"/>
    </xf>
    <xf numFmtId="180" fontId="1" fillId="0" borderId="1" xfId="50" applyNumberFormat="1" applyFont="1" applyFill="1" applyBorder="1" applyAlignment="1">
      <alignment vertical="center"/>
    </xf>
    <xf numFmtId="179" fontId="1" fillId="0" borderId="1" xfId="11" applyNumberFormat="1" applyFont="1" applyFill="1" applyBorder="1" applyAlignment="1">
      <alignment vertical="center"/>
    </xf>
    <xf numFmtId="0" fontId="8" fillId="0" borderId="0" xfId="50" applyNumberFormat="1" applyFont="1" applyFill="1" applyBorder="1" applyAlignment="1">
      <alignment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0" xfId="50" applyNumberFormat="1" applyFont="1" applyFill="1" applyBorder="1" applyAlignment="1">
      <alignment vertical="center"/>
    </xf>
    <xf numFmtId="180" fontId="1" fillId="0" borderId="0" xfId="50" applyNumberFormat="1" applyFont="1" applyFill="1" applyBorder="1" applyAlignment="1">
      <alignment vertical="center"/>
    </xf>
    <xf numFmtId="180" fontId="8" fillId="0" borderId="0" xfId="50" applyNumberFormat="1" applyFont="1" applyFill="1" applyBorder="1" applyAlignment="1">
      <alignment horizontal="right" vertical="center"/>
    </xf>
    <xf numFmtId="0" fontId="8" fillId="0" borderId="1" xfId="51" applyNumberFormat="1" applyFont="1" applyFill="1" applyBorder="1" applyAlignment="1">
      <alignment horizontal="center" vertical="center"/>
    </xf>
    <xf numFmtId="0" fontId="11" fillId="0" borderId="1" xfId="50" applyNumberFormat="1" applyFont="1" applyFill="1" applyBorder="1" applyAlignment="1">
      <alignment horizontal="center" vertical="center"/>
    </xf>
    <xf numFmtId="0" fontId="11" fillId="0" borderId="1" xfId="50" applyNumberFormat="1" applyFont="1" applyFill="1" applyBorder="1" applyAlignment="1">
      <alignment vertical="center"/>
    </xf>
    <xf numFmtId="180" fontId="11" fillId="0" borderId="1" xfId="50" applyNumberFormat="1" applyFont="1" applyFill="1" applyBorder="1" applyAlignment="1">
      <alignment vertical="center"/>
    </xf>
    <xf numFmtId="179" fontId="11" fillId="0" borderId="1" xfId="11" applyNumberFormat="1" applyFont="1" applyFill="1" applyBorder="1" applyAlignment="1">
      <alignment vertical="center"/>
    </xf>
    <xf numFmtId="0" fontId="11" fillId="0" borderId="1" xfId="51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>
      <alignment vertical="center"/>
    </xf>
    <xf numFmtId="179" fontId="12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18基金（本级）" xfId="50"/>
    <cellStyle name="常规_Sheet1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opLeftCell="A31" workbookViewId="0">
      <selection activeCell="D37" sqref="D37"/>
    </sheetView>
  </sheetViews>
  <sheetFormatPr defaultColWidth="9" defaultRowHeight="18.95" customHeight="1" outlineLevelCol="5"/>
  <cols>
    <col min="1" max="1" width="9" style="49"/>
    <col min="2" max="2" width="42.875" style="15" customWidth="1"/>
    <col min="3" max="5" width="14" style="15" customWidth="1"/>
    <col min="6" max="6" width="10.75" style="15" customWidth="1"/>
    <col min="7" max="16384" width="9" style="15"/>
  </cols>
  <sheetData>
    <row r="1" s="15" customFormat="1" customHeight="1" spans="1:1">
      <c r="A1" s="15" t="s">
        <v>0</v>
      </c>
    </row>
    <row r="2" s="15" customFormat="1" ht="30" customHeight="1" spans="1:6">
      <c r="A2" s="48" t="s">
        <v>1</v>
      </c>
      <c r="B2" s="48"/>
      <c r="C2" s="48"/>
      <c r="D2" s="48"/>
      <c r="E2" s="48"/>
      <c r="F2" s="48"/>
    </row>
    <row r="3" s="15" customFormat="1" ht="20" customHeight="1" spans="1:3">
      <c r="A3" s="49"/>
      <c r="B3" s="50"/>
      <c r="C3" s="50"/>
    </row>
    <row r="4" s="15" customFormat="1" ht="20" customHeight="1" spans="1:6">
      <c r="A4" s="49"/>
      <c r="B4" s="51"/>
      <c r="C4" s="51"/>
      <c r="D4" s="51"/>
      <c r="F4" s="51" t="s">
        <v>2</v>
      </c>
    </row>
    <row r="5" s="15" customFormat="1" ht="35" customHeight="1" spans="1:6">
      <c r="A5" s="19" t="s">
        <v>3</v>
      </c>
      <c r="B5" s="58" t="s">
        <v>4</v>
      </c>
      <c r="C5" s="59" t="s">
        <v>5</v>
      </c>
      <c r="D5" s="59" t="s">
        <v>6</v>
      </c>
      <c r="E5" s="59" t="s">
        <v>7</v>
      </c>
      <c r="F5" s="59" t="s">
        <v>8</v>
      </c>
    </row>
    <row r="6" s="15" customFormat="1" ht="23" customHeight="1" spans="1:6">
      <c r="A6" s="19" t="s">
        <v>9</v>
      </c>
      <c r="B6" s="60" t="s">
        <v>10</v>
      </c>
      <c r="C6" s="61">
        <f>SUM(C7,C8:C11,C12:C20)</f>
        <v>1303800</v>
      </c>
      <c r="D6" s="61">
        <f>SUM(D7,D8:D11,D12:D20)</f>
        <v>1078000</v>
      </c>
      <c r="E6" s="61">
        <f t="shared" ref="E6:E48" si="0">D6-C6</f>
        <v>-225800</v>
      </c>
      <c r="F6" s="62">
        <f t="shared" ref="F6:F48" si="1">E6/C6</f>
        <v>-0.173186071483356</v>
      </c>
    </row>
    <row r="7" s="15" customFormat="1" ht="23" customHeight="1" spans="1:6">
      <c r="A7" s="19">
        <v>1</v>
      </c>
      <c r="B7" s="63" t="s">
        <v>11</v>
      </c>
      <c r="C7" s="61">
        <v>450000</v>
      </c>
      <c r="D7" s="61">
        <v>361580</v>
      </c>
      <c r="E7" s="61">
        <f t="shared" si="0"/>
        <v>-88420</v>
      </c>
      <c r="F7" s="62">
        <f t="shared" si="1"/>
        <v>-0.196488888888889</v>
      </c>
    </row>
    <row r="8" s="15" customFormat="1" ht="23" customHeight="1" spans="1:6">
      <c r="A8" s="19">
        <v>2</v>
      </c>
      <c r="B8" s="63" t="s">
        <v>12</v>
      </c>
      <c r="C8" s="61">
        <v>268570</v>
      </c>
      <c r="D8" s="61">
        <v>216000</v>
      </c>
      <c r="E8" s="61">
        <f t="shared" si="0"/>
        <v>-52570</v>
      </c>
      <c r="F8" s="62">
        <f t="shared" si="1"/>
        <v>-0.195740402874483</v>
      </c>
    </row>
    <row r="9" s="15" customFormat="1" ht="23" customHeight="1" spans="1:6">
      <c r="A9" s="19">
        <v>3</v>
      </c>
      <c r="B9" s="63" t="s">
        <v>13</v>
      </c>
      <c r="C9" s="61">
        <v>112000</v>
      </c>
      <c r="D9" s="61">
        <v>112000</v>
      </c>
      <c r="E9" s="61">
        <f t="shared" si="0"/>
        <v>0</v>
      </c>
      <c r="F9" s="62">
        <f t="shared" si="1"/>
        <v>0</v>
      </c>
    </row>
    <row r="10" s="15" customFormat="1" ht="23" customHeight="1" spans="1:6">
      <c r="A10" s="19">
        <v>4</v>
      </c>
      <c r="B10" s="63" t="s">
        <v>14</v>
      </c>
      <c r="C10" s="61">
        <v>2300</v>
      </c>
      <c r="D10" s="61">
        <v>1500</v>
      </c>
      <c r="E10" s="61">
        <f t="shared" si="0"/>
        <v>-800</v>
      </c>
      <c r="F10" s="62">
        <f t="shared" si="1"/>
        <v>-0.347826086956522</v>
      </c>
    </row>
    <row r="11" s="15" customFormat="1" ht="23" customHeight="1" spans="1:6">
      <c r="A11" s="19">
        <v>5</v>
      </c>
      <c r="B11" s="63" t="s">
        <v>15</v>
      </c>
      <c r="C11" s="61">
        <v>70000</v>
      </c>
      <c r="D11" s="61">
        <v>60000</v>
      </c>
      <c r="E11" s="61">
        <f t="shared" si="0"/>
        <v>-10000</v>
      </c>
      <c r="F11" s="62">
        <f t="shared" si="1"/>
        <v>-0.142857142857143</v>
      </c>
    </row>
    <row r="12" s="15" customFormat="1" ht="23" customHeight="1" spans="1:6">
      <c r="A12" s="19">
        <v>6</v>
      </c>
      <c r="B12" s="63" t="s">
        <v>16</v>
      </c>
      <c r="C12" s="61">
        <v>55000</v>
      </c>
      <c r="D12" s="61">
        <v>60000</v>
      </c>
      <c r="E12" s="61">
        <f t="shared" si="0"/>
        <v>5000</v>
      </c>
      <c r="F12" s="62">
        <f t="shared" si="1"/>
        <v>0.0909090909090909</v>
      </c>
    </row>
    <row r="13" s="15" customFormat="1" ht="23" customHeight="1" spans="1:6">
      <c r="A13" s="19">
        <v>7</v>
      </c>
      <c r="B13" s="63" t="s">
        <v>17</v>
      </c>
      <c r="C13" s="61">
        <v>20000</v>
      </c>
      <c r="D13" s="61">
        <v>20500</v>
      </c>
      <c r="E13" s="61">
        <f t="shared" si="0"/>
        <v>500</v>
      </c>
      <c r="F13" s="62">
        <f t="shared" si="1"/>
        <v>0.025</v>
      </c>
    </row>
    <row r="14" s="15" customFormat="1" ht="23" customHeight="1" spans="1:6">
      <c r="A14" s="19">
        <v>8</v>
      </c>
      <c r="B14" s="63" t="s">
        <v>18</v>
      </c>
      <c r="C14" s="61">
        <v>12500</v>
      </c>
      <c r="D14" s="61">
        <v>13500</v>
      </c>
      <c r="E14" s="61">
        <f t="shared" si="0"/>
        <v>1000</v>
      </c>
      <c r="F14" s="62">
        <f t="shared" si="1"/>
        <v>0.08</v>
      </c>
    </row>
    <row r="15" s="15" customFormat="1" ht="23" customHeight="1" spans="1:6">
      <c r="A15" s="19">
        <v>9</v>
      </c>
      <c r="B15" s="63" t="s">
        <v>19</v>
      </c>
      <c r="C15" s="61">
        <v>121000</v>
      </c>
      <c r="D15" s="61">
        <v>125000</v>
      </c>
      <c r="E15" s="61">
        <f t="shared" si="0"/>
        <v>4000</v>
      </c>
      <c r="F15" s="62">
        <f t="shared" si="1"/>
        <v>0.0330578512396694</v>
      </c>
    </row>
    <row r="16" s="15" customFormat="1" ht="23" customHeight="1" spans="1:6">
      <c r="A16" s="19">
        <v>10</v>
      </c>
      <c r="B16" s="63" t="s">
        <v>20</v>
      </c>
      <c r="C16" s="61">
        <v>19600</v>
      </c>
      <c r="D16" s="61">
        <v>16500</v>
      </c>
      <c r="E16" s="61">
        <f t="shared" si="0"/>
        <v>-3100</v>
      </c>
      <c r="F16" s="62">
        <f t="shared" si="1"/>
        <v>-0.158163265306122</v>
      </c>
    </row>
    <row r="17" s="15" customFormat="1" ht="23" customHeight="1" spans="1:6">
      <c r="A17" s="19">
        <v>11</v>
      </c>
      <c r="B17" s="63" t="s">
        <v>21</v>
      </c>
      <c r="C17" s="61">
        <v>161700</v>
      </c>
      <c r="D17" s="61">
        <v>90000</v>
      </c>
      <c r="E17" s="61">
        <f t="shared" si="0"/>
        <v>-71700</v>
      </c>
      <c r="F17" s="62">
        <f t="shared" si="1"/>
        <v>-0.443413729128015</v>
      </c>
    </row>
    <row r="18" s="15" customFormat="1" ht="23" customHeight="1" spans="1:6">
      <c r="A18" s="19">
        <v>12</v>
      </c>
      <c r="B18" s="63" t="s">
        <v>22</v>
      </c>
      <c r="C18" s="61">
        <v>11000</v>
      </c>
      <c r="D18" s="61">
        <v>1300</v>
      </c>
      <c r="E18" s="61">
        <f t="shared" si="0"/>
        <v>-9700</v>
      </c>
      <c r="F18" s="62">
        <f t="shared" si="1"/>
        <v>-0.881818181818182</v>
      </c>
    </row>
    <row r="19" s="15" customFormat="1" ht="23" customHeight="1" spans="1:6">
      <c r="A19" s="19">
        <v>13</v>
      </c>
      <c r="B19" s="63" t="s">
        <v>23</v>
      </c>
      <c r="C19" s="61">
        <v>130</v>
      </c>
      <c r="D19" s="61">
        <v>115</v>
      </c>
      <c r="E19" s="61">
        <f t="shared" si="0"/>
        <v>-15</v>
      </c>
      <c r="F19" s="62">
        <f t="shared" si="1"/>
        <v>-0.115384615384615</v>
      </c>
    </row>
    <row r="20" s="15" customFormat="1" ht="23" customHeight="1" spans="1:6">
      <c r="A20" s="19">
        <v>14</v>
      </c>
      <c r="B20" s="63" t="s">
        <v>24</v>
      </c>
      <c r="C20" s="61"/>
      <c r="D20" s="61">
        <v>5</v>
      </c>
      <c r="E20" s="61">
        <f t="shared" si="0"/>
        <v>5</v>
      </c>
      <c r="F20" s="62"/>
    </row>
    <row r="21" s="15" customFormat="1" ht="23" customHeight="1" spans="1:6">
      <c r="A21" s="19" t="s">
        <v>25</v>
      </c>
      <c r="B21" s="60" t="s">
        <v>26</v>
      </c>
      <c r="C21" s="61">
        <f>SUM(C22:C28,C30:C32,C35:C36)</f>
        <v>83900</v>
      </c>
      <c r="D21" s="61">
        <f>SUM(D22:D28,D30:D32,D35:D36)</f>
        <v>90000</v>
      </c>
      <c r="E21" s="61">
        <f t="shared" si="0"/>
        <v>6100</v>
      </c>
      <c r="F21" s="62">
        <f t="shared" si="1"/>
        <v>0.0727056019070322</v>
      </c>
    </row>
    <row r="22" s="15" customFormat="1" ht="23" customHeight="1" spans="1:6">
      <c r="A22" s="19">
        <v>1</v>
      </c>
      <c r="B22" s="60" t="s">
        <v>27</v>
      </c>
      <c r="C22" s="61">
        <v>29000</v>
      </c>
      <c r="D22" s="61">
        <v>26500</v>
      </c>
      <c r="E22" s="61">
        <f t="shared" si="0"/>
        <v>-2500</v>
      </c>
      <c r="F22" s="62">
        <f t="shared" si="1"/>
        <v>-0.0862068965517241</v>
      </c>
    </row>
    <row r="23" s="15" customFormat="1" ht="23" customHeight="1" spans="1:6">
      <c r="A23" s="19">
        <v>2</v>
      </c>
      <c r="B23" s="60" t="s">
        <v>28</v>
      </c>
      <c r="C23" s="61">
        <v>19250</v>
      </c>
      <c r="D23" s="61">
        <v>17360</v>
      </c>
      <c r="E23" s="61">
        <f t="shared" si="0"/>
        <v>-1890</v>
      </c>
      <c r="F23" s="62">
        <f t="shared" si="1"/>
        <v>-0.0981818181818182</v>
      </c>
    </row>
    <row r="24" s="15" customFormat="1" ht="23" customHeight="1" spans="1:6">
      <c r="A24" s="19">
        <v>3</v>
      </c>
      <c r="B24" s="60" t="s">
        <v>29</v>
      </c>
      <c r="C24" s="61"/>
      <c r="D24" s="61">
        <v>140</v>
      </c>
      <c r="E24" s="61">
        <f t="shared" si="0"/>
        <v>140</v>
      </c>
      <c r="F24" s="62"/>
    </row>
    <row r="25" s="15" customFormat="1" ht="23" customHeight="1" spans="1:6">
      <c r="A25" s="19">
        <v>4</v>
      </c>
      <c r="B25" s="60" t="s">
        <v>30</v>
      </c>
      <c r="C25" s="61">
        <v>3350</v>
      </c>
      <c r="D25" s="61">
        <v>3300</v>
      </c>
      <c r="E25" s="61">
        <f t="shared" si="0"/>
        <v>-50</v>
      </c>
      <c r="F25" s="62">
        <f t="shared" si="1"/>
        <v>-0.0149253731343284</v>
      </c>
    </row>
    <row r="26" s="15" customFormat="1" ht="23" customHeight="1" spans="1:6">
      <c r="A26" s="19">
        <v>5</v>
      </c>
      <c r="B26" s="60" t="s">
        <v>31</v>
      </c>
      <c r="C26" s="61">
        <v>300</v>
      </c>
      <c r="D26" s="61"/>
      <c r="E26" s="61">
        <f t="shared" si="0"/>
        <v>-300</v>
      </c>
      <c r="F26" s="62">
        <f t="shared" si="1"/>
        <v>-1</v>
      </c>
    </row>
    <row r="27" s="15" customFormat="1" ht="23" customHeight="1" spans="1:6">
      <c r="A27" s="19">
        <v>6</v>
      </c>
      <c r="B27" s="64" t="s">
        <v>32</v>
      </c>
      <c r="C27" s="61"/>
      <c r="D27" s="61"/>
      <c r="E27" s="61">
        <f t="shared" si="0"/>
        <v>0</v>
      </c>
      <c r="F27" s="62"/>
    </row>
    <row r="28" s="15" customFormat="1" ht="23" customHeight="1" spans="1:6">
      <c r="A28" s="19">
        <v>7</v>
      </c>
      <c r="B28" s="64" t="s">
        <v>33</v>
      </c>
      <c r="C28" s="61">
        <v>14000</v>
      </c>
      <c r="D28" s="61">
        <v>4300</v>
      </c>
      <c r="E28" s="61">
        <f t="shared" si="0"/>
        <v>-9700</v>
      </c>
      <c r="F28" s="62">
        <f t="shared" si="1"/>
        <v>-0.692857142857143</v>
      </c>
    </row>
    <row r="29" s="15" customFormat="1" ht="23" customHeight="1" spans="1:6">
      <c r="A29" s="19"/>
      <c r="B29" s="64" t="s">
        <v>34</v>
      </c>
      <c r="C29" s="61">
        <v>320</v>
      </c>
      <c r="D29" s="61">
        <v>88</v>
      </c>
      <c r="E29" s="61">
        <f t="shared" si="0"/>
        <v>-232</v>
      </c>
      <c r="F29" s="62">
        <f t="shared" si="1"/>
        <v>-0.725</v>
      </c>
    </row>
    <row r="30" s="15" customFormat="1" ht="23" customHeight="1" spans="1:6">
      <c r="A30" s="19">
        <v>8</v>
      </c>
      <c r="B30" s="64" t="s">
        <v>35</v>
      </c>
      <c r="C30" s="61">
        <v>7500</v>
      </c>
      <c r="D30" s="61">
        <v>6500</v>
      </c>
      <c r="E30" s="61">
        <f t="shared" si="0"/>
        <v>-1000</v>
      </c>
      <c r="F30" s="62">
        <f t="shared" si="1"/>
        <v>-0.133333333333333</v>
      </c>
    </row>
    <row r="31" s="15" customFormat="1" ht="23" customHeight="1" spans="1:6">
      <c r="A31" s="19">
        <v>9</v>
      </c>
      <c r="B31" s="64" t="s">
        <v>36</v>
      </c>
      <c r="C31" s="61"/>
      <c r="D31" s="61"/>
      <c r="E31" s="61">
        <f t="shared" si="0"/>
        <v>0</v>
      </c>
      <c r="F31" s="62"/>
    </row>
    <row r="32" s="15" customFormat="1" ht="23" customHeight="1" spans="1:6">
      <c r="A32" s="19">
        <v>10</v>
      </c>
      <c r="B32" s="64" t="s">
        <v>37</v>
      </c>
      <c r="C32" s="61">
        <v>10000</v>
      </c>
      <c r="D32" s="61">
        <v>31800</v>
      </c>
      <c r="E32" s="61">
        <f t="shared" si="0"/>
        <v>21800</v>
      </c>
      <c r="F32" s="62">
        <f t="shared" si="1"/>
        <v>2.18</v>
      </c>
    </row>
    <row r="33" s="15" customFormat="1" ht="23" customHeight="1" spans="1:6">
      <c r="A33" s="19"/>
      <c r="B33" s="64" t="s">
        <v>38</v>
      </c>
      <c r="C33" s="61"/>
      <c r="D33" s="61"/>
      <c r="E33" s="61">
        <f t="shared" si="0"/>
        <v>0</v>
      </c>
      <c r="F33" s="62"/>
    </row>
    <row r="34" s="15" customFormat="1" ht="23" customHeight="1" spans="1:6">
      <c r="A34" s="19"/>
      <c r="B34" s="64" t="s">
        <v>39</v>
      </c>
      <c r="C34" s="61"/>
      <c r="D34" s="61"/>
      <c r="E34" s="61">
        <f t="shared" si="0"/>
        <v>0</v>
      </c>
      <c r="F34" s="62"/>
    </row>
    <row r="35" s="15" customFormat="1" ht="23" customHeight="1" spans="1:6">
      <c r="A35" s="19">
        <v>11</v>
      </c>
      <c r="B35" s="64" t="s">
        <v>40</v>
      </c>
      <c r="C35" s="61">
        <v>500</v>
      </c>
      <c r="D35" s="61"/>
      <c r="E35" s="61">
        <f t="shared" si="0"/>
        <v>-500</v>
      </c>
      <c r="F35" s="62">
        <f t="shared" si="1"/>
        <v>-1</v>
      </c>
    </row>
    <row r="36" s="15" customFormat="1" ht="23" customHeight="1" spans="1:6">
      <c r="A36" s="19">
        <v>12</v>
      </c>
      <c r="B36" s="64" t="s">
        <v>41</v>
      </c>
      <c r="C36" s="61"/>
      <c r="D36" s="61">
        <v>100</v>
      </c>
      <c r="E36" s="61">
        <f t="shared" si="0"/>
        <v>100</v>
      </c>
      <c r="F36" s="62"/>
    </row>
    <row r="37" s="15" customFormat="1" ht="23" customHeight="1" spans="1:6">
      <c r="A37" s="19"/>
      <c r="B37" s="58" t="s">
        <v>42</v>
      </c>
      <c r="C37" s="61">
        <f>SUM(C6,C21)</f>
        <v>1387700</v>
      </c>
      <c r="D37" s="61">
        <f>SUM(D6,D21)</f>
        <v>1168000</v>
      </c>
      <c r="E37" s="61">
        <f t="shared" si="0"/>
        <v>-219700</v>
      </c>
      <c r="F37" s="62">
        <f t="shared" si="1"/>
        <v>-0.158319521510413</v>
      </c>
    </row>
    <row r="38" s="15" customFormat="1" ht="23" customHeight="1" spans="1:6">
      <c r="A38" s="19" t="s">
        <v>43</v>
      </c>
      <c r="B38" s="60" t="s">
        <v>44</v>
      </c>
      <c r="C38" s="61">
        <f>SUM(C39,C40,C41,C45,C46)</f>
        <v>553968</v>
      </c>
      <c r="D38" s="61">
        <f>SUM(D39,D40,D41,D45,D46)</f>
        <v>1015250</v>
      </c>
      <c r="E38" s="61">
        <f t="shared" si="0"/>
        <v>461282</v>
      </c>
      <c r="F38" s="62">
        <f t="shared" si="1"/>
        <v>0.832687086618722</v>
      </c>
    </row>
    <row r="39" s="15" customFormat="1" ht="23" customHeight="1" spans="1:6">
      <c r="A39" s="19">
        <v>1</v>
      </c>
      <c r="B39" s="60" t="s">
        <v>45</v>
      </c>
      <c r="C39" s="61">
        <v>47406</v>
      </c>
      <c r="D39" s="61">
        <v>47406</v>
      </c>
      <c r="E39" s="61">
        <f t="shared" si="0"/>
        <v>0</v>
      </c>
      <c r="F39" s="62">
        <f t="shared" si="1"/>
        <v>0</v>
      </c>
    </row>
    <row r="40" s="15" customFormat="1" ht="23" customHeight="1" spans="1:6">
      <c r="A40" s="19">
        <v>2</v>
      </c>
      <c r="B40" s="60" t="s">
        <v>46</v>
      </c>
      <c r="C40" s="61">
        <v>252594</v>
      </c>
      <c r="D40" s="61">
        <v>402594</v>
      </c>
      <c r="E40" s="61">
        <f t="shared" si="0"/>
        <v>150000</v>
      </c>
      <c r="F40" s="62">
        <f t="shared" si="1"/>
        <v>0.593838333452101</v>
      </c>
    </row>
    <row r="41" s="15" customFormat="1" ht="23" customHeight="1" spans="1:6">
      <c r="A41" s="19">
        <v>3</v>
      </c>
      <c r="B41" s="60" t="s">
        <v>47</v>
      </c>
      <c r="C41" s="61">
        <f>SUM(C42:C44)</f>
        <v>200000</v>
      </c>
      <c r="D41" s="61">
        <v>405475</v>
      </c>
      <c r="E41" s="61">
        <f t="shared" si="0"/>
        <v>205475</v>
      </c>
      <c r="F41" s="62">
        <f t="shared" si="1"/>
        <v>1.027375</v>
      </c>
    </row>
    <row r="42" s="15" customFormat="1" ht="23" customHeight="1" spans="1:6">
      <c r="A42" s="19"/>
      <c r="B42" s="60" t="s">
        <v>48</v>
      </c>
      <c r="C42" s="61"/>
      <c r="D42" s="61">
        <v>240000</v>
      </c>
      <c r="E42" s="61">
        <f t="shared" si="0"/>
        <v>240000</v>
      </c>
      <c r="F42" s="62"/>
    </row>
    <row r="43" s="15" customFormat="1" ht="23" customHeight="1" spans="1:6">
      <c r="A43" s="19"/>
      <c r="B43" s="60" t="s">
        <v>49</v>
      </c>
      <c r="C43" s="61">
        <v>3047</v>
      </c>
      <c r="D43" s="61">
        <v>5475</v>
      </c>
      <c r="E43" s="61">
        <f t="shared" si="0"/>
        <v>2428</v>
      </c>
      <c r="F43" s="62">
        <f>E43/C43</f>
        <v>0.796849360026255</v>
      </c>
    </row>
    <row r="44" s="15" customFormat="1" ht="23" customHeight="1" spans="1:6">
      <c r="A44" s="19"/>
      <c r="B44" s="60" t="s">
        <v>50</v>
      </c>
      <c r="C44" s="61">
        <v>196953</v>
      </c>
      <c r="D44" s="61">
        <v>160000</v>
      </c>
      <c r="E44" s="61">
        <f t="shared" si="0"/>
        <v>-36953</v>
      </c>
      <c r="F44" s="62">
        <f>E44/C44</f>
        <v>-0.187623443156489</v>
      </c>
    </row>
    <row r="45" s="15" customFormat="1" ht="23" customHeight="1" spans="1:6">
      <c r="A45" s="19">
        <v>4</v>
      </c>
      <c r="B45" s="64" t="s">
        <v>51</v>
      </c>
      <c r="C45" s="61"/>
      <c r="D45" s="61">
        <v>18289</v>
      </c>
      <c r="E45" s="61">
        <f t="shared" si="0"/>
        <v>18289</v>
      </c>
      <c r="F45" s="62"/>
    </row>
    <row r="46" s="15" customFormat="1" ht="23" customHeight="1" spans="1:6">
      <c r="A46" s="19">
        <v>5</v>
      </c>
      <c r="B46" s="64" t="s">
        <v>52</v>
      </c>
      <c r="C46" s="61">
        <v>53968</v>
      </c>
      <c r="D46" s="61">
        <v>141486</v>
      </c>
      <c r="E46" s="61">
        <f t="shared" si="0"/>
        <v>87518</v>
      </c>
      <c r="F46" s="62">
        <f>E46/C46</f>
        <v>1.62166469018678</v>
      </c>
    </row>
    <row r="47" s="15" customFormat="1" ht="23" customHeight="1" spans="1:6">
      <c r="A47" s="19"/>
      <c r="B47" s="19" t="s">
        <v>53</v>
      </c>
      <c r="C47" s="61">
        <f>C37+C38</f>
        <v>1941668</v>
      </c>
      <c r="D47" s="61">
        <f>D37+D38</f>
        <v>2183250</v>
      </c>
      <c r="E47" s="61">
        <f t="shared" si="0"/>
        <v>241582</v>
      </c>
      <c r="F47" s="62">
        <f>E47/C47</f>
        <v>0.124419828724581</v>
      </c>
    </row>
  </sheetData>
  <mergeCells count="1">
    <mergeCell ref="A2:F2"/>
  </mergeCells>
  <pageMargins left="0.751388888888889" right="0.751388888888889" top="1" bottom="1" header="0.5" footer="0.5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46"/>
  <sheetViews>
    <sheetView showZeros="0" workbookViewId="0">
      <selection activeCell="D177" sqref="D177"/>
    </sheetView>
  </sheetViews>
  <sheetFormatPr defaultColWidth="9" defaultRowHeight="14.25" outlineLevelCol="5"/>
  <cols>
    <col min="1" max="1" width="10.875" style="46" customWidth="1"/>
    <col min="2" max="2" width="38.875" style="47" customWidth="1"/>
    <col min="3" max="4" width="11.625" style="47" customWidth="1"/>
    <col min="5" max="5" width="12.625" style="47"/>
    <col min="6" max="6" width="9.25" style="47" customWidth="1"/>
    <col min="7" max="16360" width="9" style="47"/>
  </cols>
  <sheetData>
    <row r="1" s="15" customFormat="1" ht="18.95" customHeight="1" spans="1:1">
      <c r="A1" s="15" t="s">
        <v>54</v>
      </c>
    </row>
    <row r="2" s="15" customFormat="1" ht="30" customHeight="1" spans="1:6">
      <c r="A2" s="48" t="s">
        <v>55</v>
      </c>
      <c r="B2" s="48"/>
      <c r="C2" s="48"/>
      <c r="D2" s="48"/>
      <c r="E2" s="48"/>
      <c r="F2" s="48"/>
    </row>
    <row r="3" s="15" customFormat="1" ht="20" customHeight="1" spans="1:3">
      <c r="A3" s="49"/>
      <c r="B3" s="50"/>
      <c r="C3" s="50"/>
    </row>
    <row r="4" s="15" customFormat="1" ht="20" customHeight="1" spans="1:6">
      <c r="A4" s="49"/>
      <c r="B4" s="51"/>
      <c r="C4" s="51"/>
      <c r="D4" s="51"/>
      <c r="F4" s="51" t="s">
        <v>2</v>
      </c>
    </row>
    <row r="5" ht="35" customHeight="1" spans="1:6">
      <c r="A5" s="19" t="s">
        <v>3</v>
      </c>
      <c r="B5" s="52" t="s">
        <v>56</v>
      </c>
      <c r="C5" s="7" t="s">
        <v>5</v>
      </c>
      <c r="D5" s="7" t="s">
        <v>6</v>
      </c>
      <c r="E5" s="7" t="s">
        <v>7</v>
      </c>
      <c r="F5" s="7" t="s">
        <v>8</v>
      </c>
    </row>
    <row r="6" ht="23" customHeight="1" spans="1:6">
      <c r="A6" s="52" t="s">
        <v>9</v>
      </c>
      <c r="B6" s="53" t="s">
        <v>57</v>
      </c>
      <c r="C6" s="54">
        <v>220222</v>
      </c>
      <c r="D6" s="54">
        <v>213940</v>
      </c>
      <c r="E6" s="55">
        <f t="shared" ref="E6:E69" si="0">D6-C6</f>
        <v>-6282</v>
      </c>
      <c r="F6" s="56">
        <f t="shared" ref="F6:F41" si="1">E6/C6</f>
        <v>-0.0285257603690821</v>
      </c>
    </row>
    <row r="7" ht="23" customHeight="1" spans="1:6">
      <c r="A7" s="52"/>
      <c r="B7" s="53" t="s">
        <v>58</v>
      </c>
      <c r="C7" s="54">
        <v>2941</v>
      </c>
      <c r="D7" s="54">
        <v>2819</v>
      </c>
      <c r="E7" s="55">
        <f t="shared" si="0"/>
        <v>-122</v>
      </c>
      <c r="F7" s="56">
        <f t="shared" si="1"/>
        <v>-0.041482488949337</v>
      </c>
    </row>
    <row r="8" ht="23" customHeight="1" spans="1:6">
      <c r="A8" s="52"/>
      <c r="B8" s="53" t="s">
        <v>59</v>
      </c>
      <c r="C8" s="54">
        <v>2302</v>
      </c>
      <c r="D8" s="55">
        <v>2022</v>
      </c>
      <c r="E8" s="55">
        <f t="shared" si="0"/>
        <v>-280</v>
      </c>
      <c r="F8" s="56">
        <f t="shared" si="1"/>
        <v>-0.121633362293658</v>
      </c>
    </row>
    <row r="9" ht="23" customHeight="1" spans="1:6">
      <c r="A9" s="52"/>
      <c r="B9" s="53" t="s">
        <v>60</v>
      </c>
      <c r="C9" s="54">
        <v>223</v>
      </c>
      <c r="D9" s="55">
        <v>331</v>
      </c>
      <c r="E9" s="55">
        <f t="shared" si="0"/>
        <v>108</v>
      </c>
      <c r="F9" s="56">
        <f t="shared" si="1"/>
        <v>0.484304932735426</v>
      </c>
    </row>
    <row r="10" ht="23" customHeight="1" spans="1:6">
      <c r="A10" s="52"/>
      <c r="B10" s="53" t="s">
        <v>61</v>
      </c>
      <c r="C10" s="54">
        <v>250</v>
      </c>
      <c r="D10" s="55">
        <v>266</v>
      </c>
      <c r="E10" s="55">
        <f t="shared" si="0"/>
        <v>16</v>
      </c>
      <c r="F10" s="56">
        <f t="shared" si="1"/>
        <v>0.064</v>
      </c>
    </row>
    <row r="11" ht="23" customHeight="1" spans="1:6">
      <c r="A11" s="52"/>
      <c r="B11" s="53" t="s">
        <v>62</v>
      </c>
      <c r="C11" s="54">
        <v>2</v>
      </c>
      <c r="D11" s="55">
        <v>1</v>
      </c>
      <c r="E11" s="55">
        <f t="shared" si="0"/>
        <v>-1</v>
      </c>
      <c r="F11" s="56">
        <f t="shared" si="1"/>
        <v>-0.5</v>
      </c>
    </row>
    <row r="12" ht="23" customHeight="1" spans="1:6">
      <c r="A12" s="52"/>
      <c r="B12" s="53" t="s">
        <v>63</v>
      </c>
      <c r="C12" s="54">
        <v>164</v>
      </c>
      <c r="D12" s="55">
        <v>199</v>
      </c>
      <c r="E12" s="55">
        <f t="shared" si="0"/>
        <v>35</v>
      </c>
      <c r="F12" s="56">
        <f t="shared" si="1"/>
        <v>0.213414634146341</v>
      </c>
    </row>
    <row r="13" ht="23" customHeight="1" spans="1:6">
      <c r="A13" s="52"/>
      <c r="B13" s="53" t="s">
        <v>64</v>
      </c>
      <c r="C13" s="54">
        <v>2160</v>
      </c>
      <c r="D13" s="54">
        <v>2098</v>
      </c>
      <c r="E13" s="55">
        <f t="shared" si="0"/>
        <v>-62</v>
      </c>
      <c r="F13" s="56">
        <f t="shared" si="1"/>
        <v>-0.0287037037037037</v>
      </c>
    </row>
    <row r="14" ht="23" customHeight="1" spans="1:6">
      <c r="A14" s="52"/>
      <c r="B14" s="53" t="s">
        <v>59</v>
      </c>
      <c r="C14" s="54">
        <v>1397</v>
      </c>
      <c r="D14" s="55">
        <v>1490</v>
      </c>
      <c r="E14" s="55">
        <f t="shared" si="0"/>
        <v>93</v>
      </c>
      <c r="F14" s="56">
        <f t="shared" si="1"/>
        <v>0.066571224051539</v>
      </c>
    </row>
    <row r="15" ht="23" customHeight="1" spans="1:6">
      <c r="A15" s="52"/>
      <c r="B15" s="53" t="s">
        <v>60</v>
      </c>
      <c r="C15" s="54">
        <v>404</v>
      </c>
      <c r="D15" s="55">
        <v>267</v>
      </c>
      <c r="E15" s="55">
        <f t="shared" si="0"/>
        <v>-137</v>
      </c>
      <c r="F15" s="56">
        <f t="shared" si="1"/>
        <v>-0.339108910891089</v>
      </c>
    </row>
    <row r="16" ht="23" customHeight="1" spans="1:6">
      <c r="A16" s="52"/>
      <c r="B16" s="53" t="s">
        <v>65</v>
      </c>
      <c r="C16" s="54">
        <v>227</v>
      </c>
      <c r="D16" s="55">
        <v>193</v>
      </c>
      <c r="E16" s="55">
        <f t="shared" si="0"/>
        <v>-34</v>
      </c>
      <c r="F16" s="56">
        <f t="shared" si="1"/>
        <v>-0.149779735682819</v>
      </c>
    </row>
    <row r="17" ht="23" customHeight="1" spans="1:6">
      <c r="A17" s="52"/>
      <c r="B17" s="53" t="s">
        <v>63</v>
      </c>
      <c r="C17" s="54">
        <v>133</v>
      </c>
      <c r="D17" s="55">
        <v>148</v>
      </c>
      <c r="E17" s="55">
        <f t="shared" si="0"/>
        <v>15</v>
      </c>
      <c r="F17" s="56">
        <f t="shared" si="1"/>
        <v>0.112781954887218</v>
      </c>
    </row>
    <row r="18" ht="23" customHeight="1" spans="1:6">
      <c r="A18" s="52"/>
      <c r="B18" s="53" t="s">
        <v>66</v>
      </c>
      <c r="C18" s="54">
        <v>84773</v>
      </c>
      <c r="D18" s="54">
        <v>77469</v>
      </c>
      <c r="E18" s="55">
        <f t="shared" si="0"/>
        <v>-7304</v>
      </c>
      <c r="F18" s="56">
        <f t="shared" si="1"/>
        <v>-0.0861595083340214</v>
      </c>
    </row>
    <row r="19" ht="23" customHeight="1" spans="1:6">
      <c r="A19" s="52"/>
      <c r="B19" s="53" t="s">
        <v>59</v>
      </c>
      <c r="C19" s="54">
        <v>36691</v>
      </c>
      <c r="D19" s="55">
        <v>20492</v>
      </c>
      <c r="E19" s="55">
        <f t="shared" si="0"/>
        <v>-16199</v>
      </c>
      <c r="F19" s="56">
        <f t="shared" si="1"/>
        <v>-0.441497915020032</v>
      </c>
    </row>
    <row r="20" ht="23" customHeight="1" spans="1:6">
      <c r="A20" s="52"/>
      <c r="B20" s="53" t="s">
        <v>60</v>
      </c>
      <c r="C20" s="54">
        <v>25772</v>
      </c>
      <c r="D20" s="55">
        <v>27443</v>
      </c>
      <c r="E20" s="55">
        <f t="shared" si="0"/>
        <v>1671</v>
      </c>
      <c r="F20" s="56">
        <f t="shared" si="1"/>
        <v>0.0648378084743132</v>
      </c>
    </row>
    <row r="21" ht="23" customHeight="1" spans="1:6">
      <c r="A21" s="52"/>
      <c r="B21" s="53" t="s">
        <v>67</v>
      </c>
      <c r="C21" s="54">
        <v>12659</v>
      </c>
      <c r="D21" s="55">
        <v>15381</v>
      </c>
      <c r="E21" s="55">
        <f t="shared" si="0"/>
        <v>2722</v>
      </c>
      <c r="F21" s="56">
        <f t="shared" si="1"/>
        <v>0.215024883482108</v>
      </c>
    </row>
    <row r="22" ht="23" customHeight="1" spans="1:6">
      <c r="A22" s="52"/>
      <c r="B22" s="53" t="s">
        <v>68</v>
      </c>
      <c r="C22" s="54">
        <v>60</v>
      </c>
      <c r="D22" s="55">
        <v>7</v>
      </c>
      <c r="E22" s="55">
        <f t="shared" si="0"/>
        <v>-53</v>
      </c>
      <c r="F22" s="56">
        <f t="shared" si="1"/>
        <v>-0.883333333333333</v>
      </c>
    </row>
    <row r="23" ht="23" customHeight="1" spans="1:6">
      <c r="A23" s="52"/>
      <c r="B23" s="53" t="s">
        <v>69</v>
      </c>
      <c r="C23" s="54">
        <v>692</v>
      </c>
      <c r="D23" s="55">
        <v>682</v>
      </c>
      <c r="E23" s="55">
        <f t="shared" si="0"/>
        <v>-10</v>
      </c>
      <c r="F23" s="56">
        <f t="shared" si="1"/>
        <v>-0.0144508670520231</v>
      </c>
    </row>
    <row r="24" ht="23" customHeight="1" spans="1:6">
      <c r="A24" s="52"/>
      <c r="B24" s="53" t="s">
        <v>63</v>
      </c>
      <c r="C24" s="54">
        <v>6579</v>
      </c>
      <c r="D24" s="55">
        <v>12839</v>
      </c>
      <c r="E24" s="55">
        <f t="shared" si="0"/>
        <v>6260</v>
      </c>
      <c r="F24" s="56">
        <f t="shared" si="1"/>
        <v>0.951512387900897</v>
      </c>
    </row>
    <row r="25" ht="23" customHeight="1" spans="1:6">
      <c r="A25" s="52"/>
      <c r="B25" s="53" t="s">
        <v>70</v>
      </c>
      <c r="C25" s="54">
        <v>2319</v>
      </c>
      <c r="D25" s="55">
        <v>625</v>
      </c>
      <c r="E25" s="55">
        <f t="shared" si="0"/>
        <v>-1694</v>
      </c>
      <c r="F25" s="56">
        <f t="shared" si="1"/>
        <v>-0.730487278999569</v>
      </c>
    </row>
    <row r="26" ht="23" customHeight="1" spans="1:6">
      <c r="A26" s="52"/>
      <c r="B26" s="53" t="s">
        <v>71</v>
      </c>
      <c r="C26" s="54">
        <v>11921</v>
      </c>
      <c r="D26" s="54">
        <v>11269</v>
      </c>
      <c r="E26" s="55">
        <f t="shared" si="0"/>
        <v>-652</v>
      </c>
      <c r="F26" s="56">
        <f t="shared" si="1"/>
        <v>-0.0546933982048486</v>
      </c>
    </row>
    <row r="27" ht="23" customHeight="1" spans="1:6">
      <c r="A27" s="52"/>
      <c r="B27" s="53" t="s">
        <v>59</v>
      </c>
      <c r="C27" s="54">
        <v>401</v>
      </c>
      <c r="D27" s="55">
        <v>535</v>
      </c>
      <c r="E27" s="55">
        <f t="shared" si="0"/>
        <v>134</v>
      </c>
      <c r="F27" s="56">
        <f t="shared" si="1"/>
        <v>0.334164588528678</v>
      </c>
    </row>
    <row r="28" ht="23" customHeight="1" spans="1:6">
      <c r="A28" s="52"/>
      <c r="B28" s="53" t="s">
        <v>60</v>
      </c>
      <c r="C28" s="54">
        <v>6997</v>
      </c>
      <c r="D28" s="55">
        <v>6434</v>
      </c>
      <c r="E28" s="55">
        <f t="shared" si="0"/>
        <v>-563</v>
      </c>
      <c r="F28" s="56">
        <f t="shared" si="1"/>
        <v>-0.0804630555952551</v>
      </c>
    </row>
    <row r="29" ht="23" customHeight="1" spans="1:6">
      <c r="A29" s="52"/>
      <c r="B29" s="53" t="s">
        <v>72</v>
      </c>
      <c r="C29" s="54">
        <v>328</v>
      </c>
      <c r="D29" s="55">
        <v>378</v>
      </c>
      <c r="E29" s="55">
        <f t="shared" si="0"/>
        <v>50</v>
      </c>
      <c r="F29" s="56">
        <f t="shared" si="1"/>
        <v>0.152439024390244</v>
      </c>
    </row>
    <row r="30" ht="23" customHeight="1" spans="1:6">
      <c r="A30" s="52"/>
      <c r="B30" s="53" t="s">
        <v>73</v>
      </c>
      <c r="C30" s="54">
        <v>219</v>
      </c>
      <c r="D30" s="55">
        <v>301</v>
      </c>
      <c r="E30" s="55">
        <f t="shared" si="0"/>
        <v>82</v>
      </c>
      <c r="F30" s="56">
        <f t="shared" si="1"/>
        <v>0.374429223744292</v>
      </c>
    </row>
    <row r="31" ht="23" customHeight="1" spans="1:6">
      <c r="A31" s="52"/>
      <c r="B31" s="53" t="s">
        <v>63</v>
      </c>
      <c r="C31" s="54">
        <v>472</v>
      </c>
      <c r="D31" s="55">
        <v>592</v>
      </c>
      <c r="E31" s="55">
        <f t="shared" si="0"/>
        <v>120</v>
      </c>
      <c r="F31" s="56">
        <f t="shared" si="1"/>
        <v>0.254237288135593</v>
      </c>
    </row>
    <row r="32" ht="23" customHeight="1" spans="1:6">
      <c r="A32" s="52"/>
      <c r="B32" s="53" t="s">
        <v>74</v>
      </c>
      <c r="C32" s="54">
        <v>3504</v>
      </c>
      <c r="D32" s="55">
        <v>3029</v>
      </c>
      <c r="E32" s="55">
        <f t="shared" si="0"/>
        <v>-475</v>
      </c>
      <c r="F32" s="56">
        <f t="shared" si="1"/>
        <v>-0.135559360730594</v>
      </c>
    </row>
    <row r="33" ht="23" customHeight="1" spans="1:6">
      <c r="A33" s="52"/>
      <c r="B33" s="53" t="s">
        <v>75</v>
      </c>
      <c r="C33" s="54">
        <v>1112</v>
      </c>
      <c r="D33" s="54">
        <v>920</v>
      </c>
      <c r="E33" s="55">
        <f t="shared" si="0"/>
        <v>-192</v>
      </c>
      <c r="F33" s="56">
        <f t="shared" si="1"/>
        <v>-0.172661870503597</v>
      </c>
    </row>
    <row r="34" ht="23" customHeight="1" spans="1:6">
      <c r="A34" s="52"/>
      <c r="B34" s="53" t="s">
        <v>59</v>
      </c>
      <c r="C34" s="54">
        <v>848</v>
      </c>
      <c r="D34" s="55">
        <v>662</v>
      </c>
      <c r="E34" s="55">
        <f t="shared" si="0"/>
        <v>-186</v>
      </c>
      <c r="F34" s="56">
        <f t="shared" si="1"/>
        <v>-0.219339622641509</v>
      </c>
    </row>
    <row r="35" ht="23" customHeight="1" spans="1:6">
      <c r="A35" s="52"/>
      <c r="B35" s="53" t="s">
        <v>76</v>
      </c>
      <c r="C35" s="54">
        <v>81</v>
      </c>
      <c r="D35" s="55">
        <v>84</v>
      </c>
      <c r="E35" s="55">
        <f t="shared" si="0"/>
        <v>3</v>
      </c>
      <c r="F35" s="56">
        <f t="shared" si="1"/>
        <v>0.037037037037037</v>
      </c>
    </row>
    <row r="36" ht="23" customHeight="1" spans="1:6">
      <c r="A36" s="52"/>
      <c r="B36" s="53" t="s">
        <v>77</v>
      </c>
      <c r="C36" s="54">
        <v>11</v>
      </c>
      <c r="D36" s="55">
        <v>1</v>
      </c>
      <c r="E36" s="55">
        <f t="shared" si="0"/>
        <v>-10</v>
      </c>
      <c r="F36" s="56">
        <f t="shared" si="1"/>
        <v>-0.909090909090909</v>
      </c>
    </row>
    <row r="37" ht="23" customHeight="1" spans="1:6">
      <c r="A37" s="52"/>
      <c r="B37" s="53" t="s">
        <v>78</v>
      </c>
      <c r="C37" s="54">
        <v>88</v>
      </c>
      <c r="D37" s="55">
        <v>84</v>
      </c>
      <c r="E37" s="55">
        <f t="shared" si="0"/>
        <v>-4</v>
      </c>
      <c r="F37" s="56">
        <f t="shared" si="1"/>
        <v>-0.0454545454545455</v>
      </c>
    </row>
    <row r="38" ht="23" customHeight="1" spans="1:6">
      <c r="A38" s="52"/>
      <c r="B38" s="53" t="s">
        <v>63</v>
      </c>
      <c r="C38" s="54">
        <v>85</v>
      </c>
      <c r="D38" s="55">
        <v>89</v>
      </c>
      <c r="E38" s="55">
        <f t="shared" si="0"/>
        <v>4</v>
      </c>
      <c r="F38" s="56">
        <f t="shared" si="1"/>
        <v>0.0470588235294118</v>
      </c>
    </row>
    <row r="39" ht="23" customHeight="1" spans="1:6">
      <c r="A39" s="52"/>
      <c r="B39" s="53" t="s">
        <v>79</v>
      </c>
      <c r="C39" s="54">
        <v>3919</v>
      </c>
      <c r="D39" s="54">
        <v>3828</v>
      </c>
      <c r="E39" s="55">
        <f t="shared" si="0"/>
        <v>-91</v>
      </c>
      <c r="F39" s="56">
        <f t="shared" si="1"/>
        <v>-0.0232202092370503</v>
      </c>
    </row>
    <row r="40" ht="23" customHeight="1" spans="1:6">
      <c r="A40" s="52"/>
      <c r="B40" s="53" t="s">
        <v>59</v>
      </c>
      <c r="C40" s="54">
        <v>3010</v>
      </c>
      <c r="D40" s="55">
        <v>1806</v>
      </c>
      <c r="E40" s="55">
        <f t="shared" si="0"/>
        <v>-1204</v>
      </c>
      <c r="F40" s="56">
        <f t="shared" si="1"/>
        <v>-0.4</v>
      </c>
    </row>
    <row r="41" ht="23" customHeight="1" spans="1:6">
      <c r="A41" s="52"/>
      <c r="B41" s="53" t="s">
        <v>60</v>
      </c>
      <c r="C41" s="54">
        <v>554</v>
      </c>
      <c r="D41" s="55">
        <v>408</v>
      </c>
      <c r="E41" s="55">
        <f t="shared" si="0"/>
        <v>-146</v>
      </c>
      <c r="F41" s="56">
        <f t="shared" si="1"/>
        <v>-0.263537906137184</v>
      </c>
    </row>
    <row r="42" ht="23" customHeight="1" spans="1:6">
      <c r="A42" s="52"/>
      <c r="B42" s="53" t="s">
        <v>80</v>
      </c>
      <c r="C42" s="54">
        <v>0</v>
      </c>
      <c r="D42" s="55">
        <v>144</v>
      </c>
      <c r="E42" s="55">
        <f t="shared" si="0"/>
        <v>144</v>
      </c>
      <c r="F42" s="56"/>
    </row>
    <row r="43" ht="23" customHeight="1" spans="1:6">
      <c r="A43" s="52"/>
      <c r="B43" s="53" t="s">
        <v>63</v>
      </c>
      <c r="C43" s="54">
        <v>355</v>
      </c>
      <c r="D43" s="55">
        <v>1441</v>
      </c>
      <c r="E43" s="55">
        <f t="shared" si="0"/>
        <v>1086</v>
      </c>
      <c r="F43" s="56">
        <f t="shared" ref="F43:F67" si="2">E43/C43</f>
        <v>3.05915492957746</v>
      </c>
    </row>
    <row r="44" ht="23" customHeight="1" spans="1:6">
      <c r="A44" s="52"/>
      <c r="B44" s="53" t="s">
        <v>81</v>
      </c>
      <c r="C44" s="54">
        <v>0</v>
      </c>
      <c r="D44" s="55">
        <v>29</v>
      </c>
      <c r="E44" s="55">
        <f t="shared" si="0"/>
        <v>29</v>
      </c>
      <c r="F44" s="56"/>
    </row>
    <row r="45" ht="23" customHeight="1" spans="1:6">
      <c r="A45" s="52"/>
      <c r="B45" s="53" t="s">
        <v>82</v>
      </c>
      <c r="C45" s="54">
        <v>12000</v>
      </c>
      <c r="D45" s="54">
        <v>12000</v>
      </c>
      <c r="E45" s="55">
        <f t="shared" si="0"/>
        <v>0</v>
      </c>
      <c r="F45" s="56">
        <f t="shared" si="2"/>
        <v>0</v>
      </c>
    </row>
    <row r="46" ht="23" customHeight="1" spans="1:6">
      <c r="A46" s="52"/>
      <c r="B46" s="53" t="s">
        <v>83</v>
      </c>
      <c r="C46" s="54">
        <v>12000</v>
      </c>
      <c r="D46" s="55">
        <v>12000</v>
      </c>
      <c r="E46" s="55">
        <f t="shared" si="0"/>
        <v>0</v>
      </c>
      <c r="F46" s="56">
        <f t="shared" si="2"/>
        <v>0</v>
      </c>
    </row>
    <row r="47" ht="23" customHeight="1" spans="1:6">
      <c r="A47" s="52"/>
      <c r="B47" s="53" t="s">
        <v>84</v>
      </c>
      <c r="C47" s="54">
        <v>1432</v>
      </c>
      <c r="D47" s="54">
        <v>1269</v>
      </c>
      <c r="E47" s="55">
        <f t="shared" si="0"/>
        <v>-163</v>
      </c>
      <c r="F47" s="56">
        <f t="shared" si="2"/>
        <v>-0.113826815642458</v>
      </c>
    </row>
    <row r="48" ht="23" customHeight="1" spans="1:6">
      <c r="A48" s="52"/>
      <c r="B48" s="53" t="s">
        <v>59</v>
      </c>
      <c r="C48" s="54">
        <v>509</v>
      </c>
      <c r="D48" s="55">
        <v>422</v>
      </c>
      <c r="E48" s="55">
        <f t="shared" si="0"/>
        <v>-87</v>
      </c>
      <c r="F48" s="56">
        <f t="shared" si="2"/>
        <v>-0.170923379174853</v>
      </c>
    </row>
    <row r="49" ht="23" customHeight="1" spans="1:6">
      <c r="A49" s="52"/>
      <c r="B49" s="53" t="s">
        <v>60</v>
      </c>
      <c r="C49" s="54">
        <v>30</v>
      </c>
      <c r="D49" s="55">
        <v>23</v>
      </c>
      <c r="E49" s="55">
        <f t="shared" si="0"/>
        <v>-7</v>
      </c>
      <c r="F49" s="56">
        <f t="shared" si="2"/>
        <v>-0.233333333333333</v>
      </c>
    </row>
    <row r="50" ht="23" customHeight="1" spans="1:6">
      <c r="A50" s="52"/>
      <c r="B50" s="53" t="s">
        <v>85</v>
      </c>
      <c r="C50" s="54">
        <v>421</v>
      </c>
      <c r="D50" s="55">
        <v>344</v>
      </c>
      <c r="E50" s="55">
        <f t="shared" si="0"/>
        <v>-77</v>
      </c>
      <c r="F50" s="56">
        <f t="shared" si="2"/>
        <v>-0.182897862232779</v>
      </c>
    </row>
    <row r="51" ht="23" customHeight="1" spans="1:6">
      <c r="A51" s="52"/>
      <c r="B51" s="53" t="s">
        <v>63</v>
      </c>
      <c r="C51" s="54">
        <v>472</v>
      </c>
      <c r="D51" s="55">
        <v>480</v>
      </c>
      <c r="E51" s="55">
        <f t="shared" si="0"/>
        <v>8</v>
      </c>
      <c r="F51" s="56">
        <f t="shared" si="2"/>
        <v>0.0169491525423729</v>
      </c>
    </row>
    <row r="52" ht="23" customHeight="1" spans="1:6">
      <c r="A52" s="52"/>
      <c r="B52" s="53" t="s">
        <v>86</v>
      </c>
      <c r="C52" s="54">
        <v>1700</v>
      </c>
      <c r="D52" s="54">
        <v>1651</v>
      </c>
      <c r="E52" s="55">
        <f t="shared" si="0"/>
        <v>-49</v>
      </c>
      <c r="F52" s="56">
        <f t="shared" si="2"/>
        <v>-0.0288235294117647</v>
      </c>
    </row>
    <row r="53" ht="23" customHeight="1" spans="1:6">
      <c r="A53" s="52"/>
      <c r="B53" s="53" t="s">
        <v>87</v>
      </c>
      <c r="C53" s="54">
        <v>1700</v>
      </c>
      <c r="D53" s="55">
        <v>1651</v>
      </c>
      <c r="E53" s="55">
        <f t="shared" si="0"/>
        <v>-49</v>
      </c>
      <c r="F53" s="56">
        <f t="shared" si="2"/>
        <v>-0.0288235294117647</v>
      </c>
    </row>
    <row r="54" ht="23" customHeight="1" spans="1:6">
      <c r="A54" s="52"/>
      <c r="B54" s="53" t="s">
        <v>88</v>
      </c>
      <c r="C54" s="54">
        <v>4365</v>
      </c>
      <c r="D54" s="54">
        <v>3969</v>
      </c>
      <c r="E54" s="55">
        <f t="shared" si="0"/>
        <v>-396</v>
      </c>
      <c r="F54" s="56">
        <f t="shared" si="2"/>
        <v>-0.0907216494845361</v>
      </c>
    </row>
    <row r="55" ht="23" customHeight="1" spans="1:6">
      <c r="A55" s="52"/>
      <c r="B55" s="53" t="s">
        <v>59</v>
      </c>
      <c r="C55" s="54">
        <v>3941</v>
      </c>
      <c r="D55" s="55">
        <v>3569</v>
      </c>
      <c r="E55" s="55">
        <f t="shared" si="0"/>
        <v>-372</v>
      </c>
      <c r="F55" s="56">
        <f t="shared" si="2"/>
        <v>-0.0943922862217711</v>
      </c>
    </row>
    <row r="56" ht="23" customHeight="1" spans="1:6">
      <c r="A56" s="52"/>
      <c r="B56" s="53" t="s">
        <v>60</v>
      </c>
      <c r="C56" s="54">
        <v>280</v>
      </c>
      <c r="D56" s="55">
        <v>194</v>
      </c>
      <c r="E56" s="55">
        <f t="shared" si="0"/>
        <v>-86</v>
      </c>
      <c r="F56" s="56">
        <f t="shared" si="2"/>
        <v>-0.307142857142857</v>
      </c>
    </row>
    <row r="57" ht="23" customHeight="1" spans="1:6">
      <c r="A57" s="52"/>
      <c r="B57" s="53" t="s">
        <v>89</v>
      </c>
      <c r="C57" s="54">
        <v>37</v>
      </c>
      <c r="D57" s="55">
        <v>36</v>
      </c>
      <c r="E57" s="55">
        <f t="shared" si="0"/>
        <v>-1</v>
      </c>
      <c r="F57" s="56">
        <f t="shared" si="2"/>
        <v>-0.027027027027027</v>
      </c>
    </row>
    <row r="58" ht="23" customHeight="1" spans="1:6">
      <c r="A58" s="52"/>
      <c r="B58" s="53" t="s">
        <v>63</v>
      </c>
      <c r="C58" s="54">
        <v>106</v>
      </c>
      <c r="D58" s="55">
        <v>170</v>
      </c>
      <c r="E58" s="55">
        <f t="shared" si="0"/>
        <v>64</v>
      </c>
      <c r="F58" s="56">
        <f t="shared" si="2"/>
        <v>0.60377358490566</v>
      </c>
    </row>
    <row r="59" ht="23" customHeight="1" spans="1:6">
      <c r="A59" s="52"/>
      <c r="B59" s="53" t="s">
        <v>90</v>
      </c>
      <c r="C59" s="54">
        <v>63340</v>
      </c>
      <c r="D59" s="54">
        <v>65390</v>
      </c>
      <c r="E59" s="55">
        <f t="shared" si="0"/>
        <v>2050</v>
      </c>
      <c r="F59" s="56">
        <f t="shared" si="2"/>
        <v>0.0323650142090306</v>
      </c>
    </row>
    <row r="60" ht="23" customHeight="1" spans="1:6">
      <c r="A60" s="52"/>
      <c r="B60" s="53" t="s">
        <v>59</v>
      </c>
      <c r="C60" s="54">
        <v>670</v>
      </c>
      <c r="D60" s="55">
        <v>575</v>
      </c>
      <c r="E60" s="55">
        <f t="shared" si="0"/>
        <v>-95</v>
      </c>
      <c r="F60" s="56">
        <f t="shared" si="2"/>
        <v>-0.141791044776119</v>
      </c>
    </row>
    <row r="61" ht="23" customHeight="1" spans="1:6">
      <c r="A61" s="52"/>
      <c r="B61" s="53" t="s">
        <v>60</v>
      </c>
      <c r="C61" s="54">
        <v>8873</v>
      </c>
      <c r="D61" s="55">
        <v>20344</v>
      </c>
      <c r="E61" s="55">
        <f t="shared" si="0"/>
        <v>11471</v>
      </c>
      <c r="F61" s="56">
        <f t="shared" si="2"/>
        <v>1.29279837709906</v>
      </c>
    </row>
    <row r="62" ht="23" customHeight="1" spans="1:6">
      <c r="A62" s="52"/>
      <c r="B62" s="53" t="s">
        <v>91</v>
      </c>
      <c r="C62" s="54">
        <v>210</v>
      </c>
      <c r="D62" s="55">
        <v>106</v>
      </c>
      <c r="E62" s="55">
        <f t="shared" si="0"/>
        <v>-104</v>
      </c>
      <c r="F62" s="56">
        <f t="shared" si="2"/>
        <v>-0.495238095238095</v>
      </c>
    </row>
    <row r="63" ht="23" customHeight="1" spans="1:6">
      <c r="A63" s="52"/>
      <c r="B63" s="53" t="s">
        <v>63</v>
      </c>
      <c r="C63" s="54">
        <v>979</v>
      </c>
      <c r="D63" s="55">
        <v>984</v>
      </c>
      <c r="E63" s="55">
        <f t="shared" si="0"/>
        <v>5</v>
      </c>
      <c r="F63" s="56">
        <f t="shared" si="2"/>
        <v>0.00510725229826353</v>
      </c>
    </row>
    <row r="64" ht="23" customHeight="1" spans="1:6">
      <c r="A64" s="52"/>
      <c r="B64" s="53" t="s">
        <v>92</v>
      </c>
      <c r="C64" s="54">
        <v>52609</v>
      </c>
      <c r="D64" s="55">
        <v>43381</v>
      </c>
      <c r="E64" s="55">
        <f t="shared" si="0"/>
        <v>-9228</v>
      </c>
      <c r="F64" s="56">
        <f t="shared" si="2"/>
        <v>-0.175407249710126</v>
      </c>
    </row>
    <row r="65" ht="23" customHeight="1" spans="1:6">
      <c r="A65" s="52"/>
      <c r="B65" s="53" t="s">
        <v>93</v>
      </c>
      <c r="C65" s="54">
        <v>23</v>
      </c>
      <c r="D65" s="54">
        <v>23</v>
      </c>
      <c r="E65" s="55">
        <f t="shared" si="0"/>
        <v>0</v>
      </c>
      <c r="F65" s="56">
        <f t="shared" si="2"/>
        <v>0</v>
      </c>
    </row>
    <row r="66" ht="23" customHeight="1" spans="1:6">
      <c r="A66" s="52"/>
      <c r="B66" s="53" t="s">
        <v>60</v>
      </c>
      <c r="C66" s="54">
        <v>23</v>
      </c>
      <c r="D66" s="55">
        <v>23</v>
      </c>
      <c r="E66" s="55">
        <f t="shared" si="0"/>
        <v>0</v>
      </c>
      <c r="F66" s="56">
        <f t="shared" si="2"/>
        <v>0</v>
      </c>
    </row>
    <row r="67" ht="23" customHeight="1" spans="1:6">
      <c r="A67" s="52"/>
      <c r="B67" s="53" t="s">
        <v>94</v>
      </c>
      <c r="C67" s="54">
        <v>10</v>
      </c>
      <c r="D67" s="54">
        <v>13</v>
      </c>
      <c r="E67" s="55">
        <f t="shared" si="0"/>
        <v>3</v>
      </c>
      <c r="F67" s="56">
        <f t="shared" si="2"/>
        <v>0.3</v>
      </c>
    </row>
    <row r="68" ht="23" customHeight="1" spans="1:6">
      <c r="A68" s="52"/>
      <c r="B68" s="53" t="s">
        <v>95</v>
      </c>
      <c r="C68" s="54">
        <v>0</v>
      </c>
      <c r="D68" s="55">
        <v>3</v>
      </c>
      <c r="E68" s="55">
        <f t="shared" si="0"/>
        <v>3</v>
      </c>
      <c r="F68" s="56"/>
    </row>
    <row r="69" ht="23" customHeight="1" spans="1:6">
      <c r="A69" s="52"/>
      <c r="B69" s="53" t="s">
        <v>96</v>
      </c>
      <c r="C69" s="54">
        <v>10</v>
      </c>
      <c r="D69" s="55">
        <v>10</v>
      </c>
      <c r="E69" s="55">
        <f t="shared" si="0"/>
        <v>0</v>
      </c>
      <c r="F69" s="56">
        <f t="shared" ref="F69:F87" si="3">E69/C69</f>
        <v>0</v>
      </c>
    </row>
    <row r="70" ht="23" customHeight="1" spans="1:6">
      <c r="A70" s="52"/>
      <c r="B70" s="53" t="s">
        <v>97</v>
      </c>
      <c r="C70" s="54">
        <v>250</v>
      </c>
      <c r="D70" s="54">
        <v>200</v>
      </c>
      <c r="E70" s="55">
        <f t="shared" ref="E70:E133" si="4">D70-C70</f>
        <v>-50</v>
      </c>
      <c r="F70" s="56">
        <f t="shared" si="3"/>
        <v>-0.2</v>
      </c>
    </row>
    <row r="71" ht="23" customHeight="1" spans="1:6">
      <c r="A71" s="52"/>
      <c r="B71" s="53" t="s">
        <v>98</v>
      </c>
      <c r="C71" s="54">
        <v>250</v>
      </c>
      <c r="D71" s="55">
        <v>200</v>
      </c>
      <c r="E71" s="55">
        <f t="shared" si="4"/>
        <v>-50</v>
      </c>
      <c r="F71" s="56">
        <f t="shared" si="3"/>
        <v>-0.2</v>
      </c>
    </row>
    <row r="72" ht="23" customHeight="1" spans="1:6">
      <c r="A72" s="52"/>
      <c r="B72" s="53" t="s">
        <v>99</v>
      </c>
      <c r="C72" s="54">
        <v>918</v>
      </c>
      <c r="D72" s="54">
        <v>938</v>
      </c>
      <c r="E72" s="55">
        <f t="shared" si="4"/>
        <v>20</v>
      </c>
      <c r="F72" s="56">
        <f t="shared" si="3"/>
        <v>0.0217864923747277</v>
      </c>
    </row>
    <row r="73" ht="23" customHeight="1" spans="1:6">
      <c r="A73" s="52"/>
      <c r="B73" s="53" t="s">
        <v>59</v>
      </c>
      <c r="C73" s="54">
        <v>484</v>
      </c>
      <c r="D73" s="55">
        <v>486</v>
      </c>
      <c r="E73" s="55">
        <f t="shared" si="4"/>
        <v>2</v>
      </c>
      <c r="F73" s="56">
        <f t="shared" si="3"/>
        <v>0.00413223140495868</v>
      </c>
    </row>
    <row r="74" ht="23" customHeight="1" spans="1:6">
      <c r="A74" s="52"/>
      <c r="B74" s="53" t="s">
        <v>100</v>
      </c>
      <c r="C74" s="54">
        <v>409</v>
      </c>
      <c r="D74" s="55">
        <v>426</v>
      </c>
      <c r="E74" s="55">
        <f t="shared" si="4"/>
        <v>17</v>
      </c>
      <c r="F74" s="56">
        <f t="shared" si="3"/>
        <v>0.0415647921760391</v>
      </c>
    </row>
    <row r="75" ht="23" customHeight="1" spans="1:6">
      <c r="A75" s="52"/>
      <c r="B75" s="53" t="s">
        <v>101</v>
      </c>
      <c r="C75" s="54">
        <v>25</v>
      </c>
      <c r="D75" s="55">
        <v>26</v>
      </c>
      <c r="E75" s="55">
        <f t="shared" si="4"/>
        <v>1</v>
      </c>
      <c r="F75" s="56">
        <f t="shared" si="3"/>
        <v>0.04</v>
      </c>
    </row>
    <row r="76" ht="23" customHeight="1" spans="1:6">
      <c r="A76" s="52"/>
      <c r="B76" s="53" t="s">
        <v>102</v>
      </c>
      <c r="C76" s="54">
        <v>277</v>
      </c>
      <c r="D76" s="54">
        <v>261</v>
      </c>
      <c r="E76" s="55">
        <f t="shared" si="4"/>
        <v>-16</v>
      </c>
      <c r="F76" s="56">
        <f t="shared" si="3"/>
        <v>-0.0577617328519856</v>
      </c>
    </row>
    <row r="77" ht="23" customHeight="1" spans="1:6">
      <c r="A77" s="52"/>
      <c r="B77" s="53" t="s">
        <v>59</v>
      </c>
      <c r="C77" s="54">
        <v>215</v>
      </c>
      <c r="D77" s="55">
        <v>211</v>
      </c>
      <c r="E77" s="55">
        <f t="shared" si="4"/>
        <v>-4</v>
      </c>
      <c r="F77" s="56">
        <f t="shared" si="3"/>
        <v>-0.0186046511627907</v>
      </c>
    </row>
    <row r="78" ht="23" customHeight="1" spans="1:6">
      <c r="A78" s="52"/>
      <c r="B78" s="53" t="s">
        <v>60</v>
      </c>
      <c r="C78" s="54">
        <v>62</v>
      </c>
      <c r="D78" s="55">
        <v>50</v>
      </c>
      <c r="E78" s="55">
        <f t="shared" si="4"/>
        <v>-12</v>
      </c>
      <c r="F78" s="56">
        <f t="shared" si="3"/>
        <v>-0.193548387096774</v>
      </c>
    </row>
    <row r="79" ht="23" customHeight="1" spans="1:6">
      <c r="A79" s="52"/>
      <c r="B79" s="53" t="s">
        <v>103</v>
      </c>
      <c r="C79" s="54">
        <v>1638</v>
      </c>
      <c r="D79" s="54">
        <v>1582</v>
      </c>
      <c r="E79" s="55">
        <f t="shared" si="4"/>
        <v>-56</v>
      </c>
      <c r="F79" s="56">
        <f t="shared" si="3"/>
        <v>-0.0341880341880342</v>
      </c>
    </row>
    <row r="80" ht="23" customHeight="1" spans="1:6">
      <c r="A80" s="52"/>
      <c r="B80" s="53" t="s">
        <v>59</v>
      </c>
      <c r="C80" s="54">
        <v>572</v>
      </c>
      <c r="D80" s="55">
        <v>563</v>
      </c>
      <c r="E80" s="55">
        <f t="shared" si="4"/>
        <v>-9</v>
      </c>
      <c r="F80" s="56">
        <f t="shared" si="3"/>
        <v>-0.0157342657342657</v>
      </c>
    </row>
    <row r="81" ht="23" customHeight="1" spans="1:6">
      <c r="A81" s="52"/>
      <c r="B81" s="53" t="s">
        <v>60</v>
      </c>
      <c r="C81" s="54">
        <v>654</v>
      </c>
      <c r="D81" s="55">
        <v>605</v>
      </c>
      <c r="E81" s="55">
        <f t="shared" si="4"/>
        <v>-49</v>
      </c>
      <c r="F81" s="56">
        <f t="shared" si="3"/>
        <v>-0.0749235474006116</v>
      </c>
    </row>
    <row r="82" ht="23" customHeight="1" spans="1:6">
      <c r="A82" s="52"/>
      <c r="B82" s="53" t="s">
        <v>63</v>
      </c>
      <c r="C82" s="54">
        <v>361</v>
      </c>
      <c r="D82" s="55">
        <v>359</v>
      </c>
      <c r="E82" s="55">
        <f t="shared" si="4"/>
        <v>-2</v>
      </c>
      <c r="F82" s="56">
        <f t="shared" si="3"/>
        <v>-0.00554016620498615</v>
      </c>
    </row>
    <row r="83" ht="23" customHeight="1" spans="1:6">
      <c r="A83" s="52"/>
      <c r="B83" s="53" t="s">
        <v>104</v>
      </c>
      <c r="C83" s="54">
        <v>51</v>
      </c>
      <c r="D83" s="55">
        <v>55</v>
      </c>
      <c r="E83" s="55">
        <f t="shared" si="4"/>
        <v>4</v>
      </c>
      <c r="F83" s="56">
        <f t="shared" si="3"/>
        <v>0.0784313725490196</v>
      </c>
    </row>
    <row r="84" ht="23" customHeight="1" spans="1:6">
      <c r="A84" s="52"/>
      <c r="B84" s="53" t="s">
        <v>105</v>
      </c>
      <c r="C84" s="54">
        <v>6271</v>
      </c>
      <c r="D84" s="54">
        <v>5785</v>
      </c>
      <c r="E84" s="55">
        <f t="shared" si="4"/>
        <v>-486</v>
      </c>
      <c r="F84" s="56">
        <f t="shared" si="3"/>
        <v>-0.0774996013394993</v>
      </c>
    </row>
    <row r="85" ht="23" customHeight="1" spans="1:6">
      <c r="A85" s="52"/>
      <c r="B85" s="53" t="s">
        <v>59</v>
      </c>
      <c r="C85" s="54">
        <v>5156</v>
      </c>
      <c r="D85" s="55">
        <v>4438</v>
      </c>
      <c r="E85" s="55">
        <f t="shared" si="4"/>
        <v>-718</v>
      </c>
      <c r="F85" s="56">
        <f t="shared" si="3"/>
        <v>-0.139255236617533</v>
      </c>
    </row>
    <row r="86" ht="23" customHeight="1" spans="1:6">
      <c r="A86" s="52"/>
      <c r="B86" s="53" t="s">
        <v>60</v>
      </c>
      <c r="C86" s="54">
        <v>720</v>
      </c>
      <c r="D86" s="55">
        <v>759</v>
      </c>
      <c r="E86" s="55">
        <f t="shared" si="4"/>
        <v>39</v>
      </c>
      <c r="F86" s="56">
        <f t="shared" si="3"/>
        <v>0.0541666666666667</v>
      </c>
    </row>
    <row r="87" ht="23" customHeight="1" spans="1:6">
      <c r="A87" s="52"/>
      <c r="B87" s="53" t="s">
        <v>63</v>
      </c>
      <c r="C87" s="54">
        <v>395</v>
      </c>
      <c r="D87" s="55">
        <v>544</v>
      </c>
      <c r="E87" s="55">
        <f t="shared" si="4"/>
        <v>149</v>
      </c>
      <c r="F87" s="56">
        <f t="shared" si="3"/>
        <v>0.377215189873418</v>
      </c>
    </row>
    <row r="88" ht="23" customHeight="1" spans="1:6">
      <c r="A88" s="52"/>
      <c r="B88" s="53" t="s">
        <v>106</v>
      </c>
      <c r="C88" s="54">
        <v>0</v>
      </c>
      <c r="D88" s="55">
        <v>44</v>
      </c>
      <c r="E88" s="55">
        <f t="shared" si="4"/>
        <v>44</v>
      </c>
      <c r="F88" s="56"/>
    </row>
    <row r="89" ht="23" customHeight="1" spans="1:6">
      <c r="A89" s="52"/>
      <c r="B89" s="53" t="s">
        <v>107</v>
      </c>
      <c r="C89" s="54">
        <v>4143</v>
      </c>
      <c r="D89" s="54">
        <v>5276</v>
      </c>
      <c r="E89" s="55">
        <f t="shared" si="4"/>
        <v>1133</v>
      </c>
      <c r="F89" s="56">
        <f t="shared" ref="F89:F92" si="5">E89/C89</f>
        <v>0.273473328505914</v>
      </c>
    </row>
    <row r="90" ht="23" customHeight="1" spans="1:6">
      <c r="A90" s="52"/>
      <c r="B90" s="53" t="s">
        <v>59</v>
      </c>
      <c r="C90" s="54">
        <v>1327</v>
      </c>
      <c r="D90" s="55">
        <v>1254</v>
      </c>
      <c r="E90" s="55">
        <f t="shared" si="4"/>
        <v>-73</v>
      </c>
      <c r="F90" s="56">
        <f t="shared" si="5"/>
        <v>-0.0550113036925396</v>
      </c>
    </row>
    <row r="91" ht="23" customHeight="1" spans="1:6">
      <c r="A91" s="52"/>
      <c r="B91" s="53" t="s">
        <v>60</v>
      </c>
      <c r="C91" s="54">
        <v>2624</v>
      </c>
      <c r="D91" s="55">
        <v>3733</v>
      </c>
      <c r="E91" s="55">
        <f t="shared" si="4"/>
        <v>1109</v>
      </c>
      <c r="F91" s="56">
        <f t="shared" si="5"/>
        <v>0.422637195121951</v>
      </c>
    </row>
    <row r="92" ht="23" customHeight="1" spans="1:6">
      <c r="A92" s="52"/>
      <c r="B92" s="53" t="s">
        <v>63</v>
      </c>
      <c r="C92" s="54">
        <v>192</v>
      </c>
      <c r="D92" s="55">
        <v>229</v>
      </c>
      <c r="E92" s="55">
        <f t="shared" si="4"/>
        <v>37</v>
      </c>
      <c r="F92" s="56">
        <f t="shared" si="5"/>
        <v>0.192708333333333</v>
      </c>
    </row>
    <row r="93" ht="23" customHeight="1" spans="1:6">
      <c r="A93" s="52"/>
      <c r="B93" s="53" t="s">
        <v>108</v>
      </c>
      <c r="C93" s="54">
        <v>0</v>
      </c>
      <c r="D93" s="55"/>
      <c r="E93" s="55">
        <f t="shared" si="4"/>
        <v>0</v>
      </c>
      <c r="F93" s="56"/>
    </row>
    <row r="94" ht="23" customHeight="1" spans="1:6">
      <c r="A94" s="52"/>
      <c r="B94" s="53" t="s">
        <v>109</v>
      </c>
      <c r="C94" s="54">
        <v>2086</v>
      </c>
      <c r="D94" s="54">
        <v>2261</v>
      </c>
      <c r="E94" s="55">
        <f t="shared" si="4"/>
        <v>175</v>
      </c>
      <c r="F94" s="56">
        <f t="shared" ref="F94:F123" si="6">E94/C94</f>
        <v>0.0838926174496644</v>
      </c>
    </row>
    <row r="95" ht="23" customHeight="1" spans="1:6">
      <c r="A95" s="52"/>
      <c r="B95" s="53" t="s">
        <v>59</v>
      </c>
      <c r="C95" s="54">
        <v>621</v>
      </c>
      <c r="D95" s="55">
        <v>400</v>
      </c>
      <c r="E95" s="55">
        <f t="shared" si="4"/>
        <v>-221</v>
      </c>
      <c r="F95" s="56">
        <f t="shared" si="6"/>
        <v>-0.355877616747182</v>
      </c>
    </row>
    <row r="96" ht="23" customHeight="1" spans="1:6">
      <c r="A96" s="52"/>
      <c r="B96" s="53" t="s">
        <v>60</v>
      </c>
      <c r="C96" s="54">
        <v>1250</v>
      </c>
      <c r="D96" s="55">
        <v>1629</v>
      </c>
      <c r="E96" s="55">
        <f t="shared" si="4"/>
        <v>379</v>
      </c>
      <c r="F96" s="56">
        <f t="shared" si="6"/>
        <v>0.3032</v>
      </c>
    </row>
    <row r="97" ht="23" customHeight="1" spans="1:6">
      <c r="A97" s="52"/>
      <c r="B97" s="53" t="s">
        <v>63</v>
      </c>
      <c r="C97" s="54">
        <v>215</v>
      </c>
      <c r="D97" s="55">
        <v>232</v>
      </c>
      <c r="E97" s="55">
        <f t="shared" si="4"/>
        <v>17</v>
      </c>
      <c r="F97" s="56">
        <f t="shared" si="6"/>
        <v>0.0790697674418605</v>
      </c>
    </row>
    <row r="98" ht="23" customHeight="1" spans="1:6">
      <c r="A98" s="52"/>
      <c r="B98" s="53" t="s">
        <v>110</v>
      </c>
      <c r="C98" s="54">
        <v>1111</v>
      </c>
      <c r="D98" s="54">
        <v>1066</v>
      </c>
      <c r="E98" s="55">
        <f t="shared" si="4"/>
        <v>-45</v>
      </c>
      <c r="F98" s="56">
        <f t="shared" si="6"/>
        <v>-0.0405040504050405</v>
      </c>
    </row>
    <row r="99" ht="23" customHeight="1" spans="1:6">
      <c r="A99" s="52"/>
      <c r="B99" s="53" t="s">
        <v>59</v>
      </c>
      <c r="C99" s="54">
        <v>377</v>
      </c>
      <c r="D99" s="55">
        <v>400</v>
      </c>
      <c r="E99" s="55">
        <f t="shared" si="4"/>
        <v>23</v>
      </c>
      <c r="F99" s="56">
        <f t="shared" si="6"/>
        <v>0.0610079575596817</v>
      </c>
    </row>
    <row r="100" ht="23" customHeight="1" spans="1:6">
      <c r="A100" s="52"/>
      <c r="B100" s="53" t="s">
        <v>60</v>
      </c>
      <c r="C100" s="54">
        <v>16</v>
      </c>
      <c r="D100" s="55">
        <v>16</v>
      </c>
      <c r="E100" s="55">
        <f t="shared" si="4"/>
        <v>0</v>
      </c>
      <c r="F100" s="56">
        <f t="shared" si="6"/>
        <v>0</v>
      </c>
    </row>
    <row r="101" ht="23" customHeight="1" spans="1:6">
      <c r="A101" s="52"/>
      <c r="B101" s="53" t="s">
        <v>111</v>
      </c>
      <c r="C101" s="54">
        <v>37</v>
      </c>
      <c r="D101" s="55">
        <v>34</v>
      </c>
      <c r="E101" s="55">
        <f t="shared" si="4"/>
        <v>-3</v>
      </c>
      <c r="F101" s="56">
        <f t="shared" si="6"/>
        <v>-0.0810810810810811</v>
      </c>
    </row>
    <row r="102" ht="23" customHeight="1" spans="1:6">
      <c r="A102" s="52"/>
      <c r="B102" s="53" t="s">
        <v>63</v>
      </c>
      <c r="C102" s="54">
        <v>142</v>
      </c>
      <c r="D102" s="55">
        <v>151</v>
      </c>
      <c r="E102" s="55">
        <f t="shared" si="4"/>
        <v>9</v>
      </c>
      <c r="F102" s="56">
        <f t="shared" si="6"/>
        <v>0.0633802816901408</v>
      </c>
    </row>
    <row r="103" ht="23" customHeight="1" spans="1:6">
      <c r="A103" s="52"/>
      <c r="B103" s="53" t="s">
        <v>112</v>
      </c>
      <c r="C103" s="54">
        <v>539</v>
      </c>
      <c r="D103" s="55">
        <v>465</v>
      </c>
      <c r="E103" s="55">
        <f t="shared" si="4"/>
        <v>-74</v>
      </c>
      <c r="F103" s="56">
        <f t="shared" si="6"/>
        <v>-0.137291280148423</v>
      </c>
    </row>
    <row r="104" ht="23" customHeight="1" spans="1:6">
      <c r="A104" s="52"/>
      <c r="B104" s="53" t="s">
        <v>113</v>
      </c>
      <c r="C104" s="54">
        <v>1833</v>
      </c>
      <c r="D104" s="54">
        <v>1936</v>
      </c>
      <c r="E104" s="55">
        <f t="shared" si="4"/>
        <v>103</v>
      </c>
      <c r="F104" s="56">
        <f t="shared" si="6"/>
        <v>0.0561920349154392</v>
      </c>
    </row>
    <row r="105" ht="23" customHeight="1" spans="1:6">
      <c r="A105" s="52"/>
      <c r="B105" s="53" t="s">
        <v>59</v>
      </c>
      <c r="C105" s="54">
        <v>445</v>
      </c>
      <c r="D105" s="55">
        <v>437</v>
      </c>
      <c r="E105" s="55">
        <f t="shared" si="4"/>
        <v>-8</v>
      </c>
      <c r="F105" s="56">
        <f t="shared" si="6"/>
        <v>-0.0179775280898876</v>
      </c>
    </row>
    <row r="106" ht="23" customHeight="1" spans="1:6">
      <c r="A106" s="52"/>
      <c r="B106" s="53" t="s">
        <v>60</v>
      </c>
      <c r="C106" s="54">
        <v>212</v>
      </c>
      <c r="D106" s="55">
        <v>173</v>
      </c>
      <c r="E106" s="55">
        <f t="shared" si="4"/>
        <v>-39</v>
      </c>
      <c r="F106" s="56">
        <f t="shared" si="6"/>
        <v>-0.183962264150943</v>
      </c>
    </row>
    <row r="107" ht="23" customHeight="1" spans="1:6">
      <c r="A107" s="52"/>
      <c r="B107" s="53" t="s">
        <v>63</v>
      </c>
      <c r="C107" s="54">
        <v>262</v>
      </c>
      <c r="D107" s="55">
        <v>255</v>
      </c>
      <c r="E107" s="55">
        <f t="shared" si="4"/>
        <v>-7</v>
      </c>
      <c r="F107" s="56">
        <f t="shared" si="6"/>
        <v>-0.0267175572519084</v>
      </c>
    </row>
    <row r="108" ht="23" customHeight="1" spans="1:6">
      <c r="A108" s="52"/>
      <c r="B108" s="53" t="s">
        <v>114</v>
      </c>
      <c r="C108" s="54">
        <v>914</v>
      </c>
      <c r="D108" s="55">
        <v>1071</v>
      </c>
      <c r="E108" s="55">
        <f t="shared" si="4"/>
        <v>157</v>
      </c>
      <c r="F108" s="56">
        <f t="shared" si="6"/>
        <v>0.171772428884026</v>
      </c>
    </row>
    <row r="109" ht="23" customHeight="1" spans="1:6">
      <c r="A109" s="52"/>
      <c r="B109" s="53" t="s">
        <v>115</v>
      </c>
      <c r="C109" s="54">
        <v>11490</v>
      </c>
      <c r="D109" s="54">
        <v>11072</v>
      </c>
      <c r="E109" s="55">
        <f t="shared" si="4"/>
        <v>-418</v>
      </c>
      <c r="F109" s="56">
        <f t="shared" si="6"/>
        <v>-0.0363794604003481</v>
      </c>
    </row>
    <row r="110" ht="23" customHeight="1" spans="1:6">
      <c r="A110" s="52"/>
      <c r="B110" s="53" t="s">
        <v>59</v>
      </c>
      <c r="C110" s="54">
        <v>8614</v>
      </c>
      <c r="D110" s="55">
        <v>8073</v>
      </c>
      <c r="E110" s="55">
        <f t="shared" si="4"/>
        <v>-541</v>
      </c>
      <c r="F110" s="56">
        <f t="shared" si="6"/>
        <v>-0.062804736475505</v>
      </c>
    </row>
    <row r="111" ht="23" customHeight="1" spans="1:6">
      <c r="A111" s="52"/>
      <c r="B111" s="53" t="s">
        <v>60</v>
      </c>
      <c r="C111" s="54">
        <v>233</v>
      </c>
      <c r="D111" s="55">
        <v>211</v>
      </c>
      <c r="E111" s="55">
        <f t="shared" si="4"/>
        <v>-22</v>
      </c>
      <c r="F111" s="56">
        <f t="shared" si="6"/>
        <v>-0.0944206008583691</v>
      </c>
    </row>
    <row r="112" ht="23" customHeight="1" spans="1:6">
      <c r="A112" s="52"/>
      <c r="B112" s="53" t="s">
        <v>116</v>
      </c>
      <c r="C112" s="54">
        <v>630</v>
      </c>
      <c r="D112" s="55">
        <v>969</v>
      </c>
      <c r="E112" s="55">
        <f t="shared" si="4"/>
        <v>339</v>
      </c>
      <c r="F112" s="56">
        <f t="shared" si="6"/>
        <v>0.538095238095238</v>
      </c>
    </row>
    <row r="113" ht="23" customHeight="1" spans="1:6">
      <c r="A113" s="52"/>
      <c r="B113" s="53" t="s">
        <v>80</v>
      </c>
      <c r="C113" s="54">
        <v>19</v>
      </c>
      <c r="D113" s="55">
        <v>20</v>
      </c>
      <c r="E113" s="55">
        <f t="shared" si="4"/>
        <v>1</v>
      </c>
      <c r="F113" s="56">
        <f t="shared" si="6"/>
        <v>0.0526315789473684</v>
      </c>
    </row>
    <row r="114" ht="23" customHeight="1" spans="1:6">
      <c r="A114" s="52"/>
      <c r="B114" s="53" t="s">
        <v>117</v>
      </c>
      <c r="C114" s="54">
        <v>600</v>
      </c>
      <c r="D114" s="55">
        <v>509</v>
      </c>
      <c r="E114" s="55">
        <f t="shared" si="4"/>
        <v>-91</v>
      </c>
      <c r="F114" s="56">
        <f t="shared" si="6"/>
        <v>-0.151666666666667</v>
      </c>
    </row>
    <row r="115" ht="23" customHeight="1" spans="1:6">
      <c r="A115" s="52"/>
      <c r="B115" s="53" t="s">
        <v>118</v>
      </c>
      <c r="C115" s="54">
        <v>220</v>
      </c>
      <c r="D115" s="55">
        <v>190</v>
      </c>
      <c r="E115" s="55">
        <f t="shared" si="4"/>
        <v>-30</v>
      </c>
      <c r="F115" s="56">
        <f t="shared" si="6"/>
        <v>-0.136363636363636</v>
      </c>
    </row>
    <row r="116" ht="23" customHeight="1" spans="1:6">
      <c r="A116" s="52"/>
      <c r="B116" s="53" t="s">
        <v>119</v>
      </c>
      <c r="C116" s="54">
        <v>849</v>
      </c>
      <c r="D116" s="55">
        <v>787</v>
      </c>
      <c r="E116" s="55">
        <f t="shared" si="4"/>
        <v>-62</v>
      </c>
      <c r="F116" s="56">
        <f t="shared" si="6"/>
        <v>-0.0730270906949352</v>
      </c>
    </row>
    <row r="117" ht="23" customHeight="1" spans="1:6">
      <c r="A117" s="52"/>
      <c r="B117" s="53" t="s">
        <v>63</v>
      </c>
      <c r="C117" s="54">
        <v>315</v>
      </c>
      <c r="D117" s="55">
        <v>305</v>
      </c>
      <c r="E117" s="55">
        <f t="shared" si="4"/>
        <v>-10</v>
      </c>
      <c r="F117" s="56">
        <f t="shared" si="6"/>
        <v>-0.0317460317460317</v>
      </c>
    </row>
    <row r="118" ht="23" customHeight="1" spans="1:6">
      <c r="A118" s="52"/>
      <c r="B118" s="53" t="s">
        <v>120</v>
      </c>
      <c r="C118" s="54">
        <v>10</v>
      </c>
      <c r="D118" s="55">
        <v>8</v>
      </c>
      <c r="E118" s="55">
        <f t="shared" si="4"/>
        <v>-2</v>
      </c>
      <c r="F118" s="56">
        <f t="shared" si="6"/>
        <v>-0.2</v>
      </c>
    </row>
    <row r="119" ht="23" customHeight="1" spans="1:6">
      <c r="A119" s="52"/>
      <c r="B119" s="53" t="s">
        <v>121</v>
      </c>
      <c r="C119" s="54">
        <v>512</v>
      </c>
      <c r="D119" s="54">
        <v>845</v>
      </c>
      <c r="E119" s="55">
        <f t="shared" si="4"/>
        <v>333</v>
      </c>
      <c r="F119" s="56">
        <f t="shared" si="6"/>
        <v>0.650390625</v>
      </c>
    </row>
    <row r="120" ht="23" customHeight="1" spans="1:6">
      <c r="A120" s="52"/>
      <c r="B120" s="53" t="s">
        <v>122</v>
      </c>
      <c r="C120" s="54">
        <v>512</v>
      </c>
      <c r="D120" s="55">
        <v>845</v>
      </c>
      <c r="E120" s="55">
        <f t="shared" si="4"/>
        <v>333</v>
      </c>
      <c r="F120" s="56">
        <f t="shared" si="6"/>
        <v>0.650390625</v>
      </c>
    </row>
    <row r="121" ht="23" customHeight="1" spans="1:6">
      <c r="A121" s="52" t="s">
        <v>25</v>
      </c>
      <c r="B121" s="53" t="s">
        <v>123</v>
      </c>
      <c r="C121" s="54">
        <v>177</v>
      </c>
      <c r="D121" s="54">
        <v>864</v>
      </c>
      <c r="E121" s="55">
        <f t="shared" si="4"/>
        <v>687</v>
      </c>
      <c r="F121" s="56">
        <f t="shared" si="6"/>
        <v>3.88135593220339</v>
      </c>
    </row>
    <row r="122" ht="23" customHeight="1" spans="1:6">
      <c r="A122" s="52"/>
      <c r="B122" s="53" t="s">
        <v>124</v>
      </c>
      <c r="C122" s="54">
        <v>177</v>
      </c>
      <c r="D122" s="54">
        <v>864</v>
      </c>
      <c r="E122" s="55">
        <f t="shared" si="4"/>
        <v>687</v>
      </c>
      <c r="F122" s="56">
        <f t="shared" si="6"/>
        <v>3.88135593220339</v>
      </c>
    </row>
    <row r="123" ht="23" customHeight="1" spans="1:6">
      <c r="A123" s="52"/>
      <c r="B123" s="53" t="s">
        <v>125</v>
      </c>
      <c r="C123" s="54">
        <v>80</v>
      </c>
      <c r="D123" s="55">
        <v>49</v>
      </c>
      <c r="E123" s="55">
        <f t="shared" si="4"/>
        <v>-31</v>
      </c>
      <c r="F123" s="56">
        <f t="shared" si="6"/>
        <v>-0.3875</v>
      </c>
    </row>
    <row r="124" ht="23" customHeight="1" spans="1:6">
      <c r="A124" s="52"/>
      <c r="B124" s="53" t="s">
        <v>126</v>
      </c>
      <c r="C124" s="54">
        <v>0</v>
      </c>
      <c r="D124" s="55">
        <v>43</v>
      </c>
      <c r="E124" s="55">
        <f t="shared" si="4"/>
        <v>43</v>
      </c>
      <c r="F124" s="56"/>
    </row>
    <row r="125" ht="23" customHeight="1" spans="1:6">
      <c r="A125" s="52"/>
      <c r="B125" s="53" t="s">
        <v>127</v>
      </c>
      <c r="C125" s="54">
        <v>97</v>
      </c>
      <c r="D125" s="55">
        <v>772</v>
      </c>
      <c r="E125" s="55">
        <f t="shared" si="4"/>
        <v>675</v>
      </c>
      <c r="F125" s="56">
        <f t="shared" ref="F125:F141" si="7">E125/C125</f>
        <v>6.95876288659794</v>
      </c>
    </row>
    <row r="126" ht="23" customHeight="1" spans="1:6">
      <c r="A126" s="52" t="s">
        <v>43</v>
      </c>
      <c r="B126" s="53" t="s">
        <v>128</v>
      </c>
      <c r="C126" s="54">
        <v>79998</v>
      </c>
      <c r="D126" s="54">
        <v>86307</v>
      </c>
      <c r="E126" s="55">
        <f t="shared" si="4"/>
        <v>6309</v>
      </c>
      <c r="F126" s="56">
        <f t="shared" si="7"/>
        <v>0.0788644716117903</v>
      </c>
    </row>
    <row r="127" ht="23" customHeight="1" spans="1:6">
      <c r="A127" s="52"/>
      <c r="B127" s="53" t="s">
        <v>129</v>
      </c>
      <c r="C127" s="54">
        <v>57831</v>
      </c>
      <c r="D127" s="54">
        <v>61945</v>
      </c>
      <c r="E127" s="55">
        <f t="shared" si="4"/>
        <v>4114</v>
      </c>
      <c r="F127" s="56">
        <f t="shared" si="7"/>
        <v>0.0711383168196988</v>
      </c>
    </row>
    <row r="128" ht="23" customHeight="1" spans="1:6">
      <c r="A128" s="52"/>
      <c r="B128" s="53" t="s">
        <v>59</v>
      </c>
      <c r="C128" s="54">
        <v>47135</v>
      </c>
      <c r="D128" s="55">
        <v>49881</v>
      </c>
      <c r="E128" s="55">
        <f t="shared" si="4"/>
        <v>2746</v>
      </c>
      <c r="F128" s="56">
        <f t="shared" si="7"/>
        <v>0.0582581945475761</v>
      </c>
    </row>
    <row r="129" ht="23" customHeight="1" spans="1:6">
      <c r="A129" s="52"/>
      <c r="B129" s="53" t="s">
        <v>60</v>
      </c>
      <c r="C129" s="54">
        <v>9220</v>
      </c>
      <c r="D129" s="55">
        <v>9571</v>
      </c>
      <c r="E129" s="55">
        <f t="shared" si="4"/>
        <v>351</v>
      </c>
      <c r="F129" s="56">
        <f t="shared" si="7"/>
        <v>0.0380694143167028</v>
      </c>
    </row>
    <row r="130" ht="23" customHeight="1" spans="1:6">
      <c r="A130" s="52"/>
      <c r="B130" s="53" t="s">
        <v>80</v>
      </c>
      <c r="C130" s="54">
        <v>500</v>
      </c>
      <c r="D130" s="55">
        <v>1332</v>
      </c>
      <c r="E130" s="55">
        <f t="shared" si="4"/>
        <v>832</v>
      </c>
      <c r="F130" s="56">
        <f t="shared" si="7"/>
        <v>1.664</v>
      </c>
    </row>
    <row r="131" ht="23" customHeight="1" spans="1:6">
      <c r="A131" s="52"/>
      <c r="B131" s="53" t="s">
        <v>63</v>
      </c>
      <c r="C131" s="54">
        <v>121</v>
      </c>
      <c r="D131" s="55">
        <v>116</v>
      </c>
      <c r="E131" s="55">
        <f t="shared" si="4"/>
        <v>-5</v>
      </c>
      <c r="F131" s="56">
        <f t="shared" si="7"/>
        <v>-0.0413223140495868</v>
      </c>
    </row>
    <row r="132" ht="23" customHeight="1" spans="1:6">
      <c r="A132" s="52"/>
      <c r="B132" s="53" t="s">
        <v>130</v>
      </c>
      <c r="C132" s="54">
        <v>855</v>
      </c>
      <c r="D132" s="55">
        <v>1045</v>
      </c>
      <c r="E132" s="55">
        <f t="shared" si="4"/>
        <v>190</v>
      </c>
      <c r="F132" s="56">
        <f t="shared" si="7"/>
        <v>0.222222222222222</v>
      </c>
    </row>
    <row r="133" ht="23" customHeight="1" spans="1:6">
      <c r="A133" s="52"/>
      <c r="B133" s="53" t="s">
        <v>131</v>
      </c>
      <c r="C133" s="54">
        <v>3910</v>
      </c>
      <c r="D133" s="54">
        <v>3788</v>
      </c>
      <c r="E133" s="55">
        <f t="shared" si="4"/>
        <v>-122</v>
      </c>
      <c r="F133" s="56">
        <f t="shared" si="7"/>
        <v>-0.0312020460358056</v>
      </c>
    </row>
    <row r="134" ht="23" customHeight="1" spans="1:6">
      <c r="A134" s="52"/>
      <c r="B134" s="53" t="s">
        <v>59</v>
      </c>
      <c r="C134" s="54">
        <v>3375</v>
      </c>
      <c r="D134" s="55">
        <v>3142</v>
      </c>
      <c r="E134" s="55">
        <f t="shared" ref="E134:E197" si="8">D134-C134</f>
        <v>-233</v>
      </c>
      <c r="F134" s="56">
        <f t="shared" si="7"/>
        <v>-0.069037037037037</v>
      </c>
    </row>
    <row r="135" ht="23" customHeight="1" spans="1:6">
      <c r="A135" s="52"/>
      <c r="B135" s="53" t="s">
        <v>60</v>
      </c>
      <c r="C135" s="54">
        <v>371</v>
      </c>
      <c r="D135" s="55">
        <v>448</v>
      </c>
      <c r="E135" s="55">
        <f t="shared" si="8"/>
        <v>77</v>
      </c>
      <c r="F135" s="56">
        <f t="shared" si="7"/>
        <v>0.207547169811321</v>
      </c>
    </row>
    <row r="136" ht="23" customHeight="1" spans="1:6">
      <c r="A136" s="52"/>
      <c r="B136" s="53" t="s">
        <v>63</v>
      </c>
      <c r="C136" s="54">
        <v>164</v>
      </c>
      <c r="D136" s="55">
        <v>198</v>
      </c>
      <c r="E136" s="55">
        <f t="shared" si="8"/>
        <v>34</v>
      </c>
      <c r="F136" s="56">
        <f t="shared" si="7"/>
        <v>0.207317073170732</v>
      </c>
    </row>
    <row r="137" ht="23" customHeight="1" spans="1:6">
      <c r="A137" s="52"/>
      <c r="B137" s="53" t="s">
        <v>132</v>
      </c>
      <c r="C137" s="54">
        <v>8377</v>
      </c>
      <c r="D137" s="54">
        <v>7676</v>
      </c>
      <c r="E137" s="55">
        <f t="shared" si="8"/>
        <v>-701</v>
      </c>
      <c r="F137" s="56">
        <f t="shared" si="7"/>
        <v>-0.0836815088933986</v>
      </c>
    </row>
    <row r="138" ht="23" customHeight="1" spans="1:6">
      <c r="A138" s="52"/>
      <c r="B138" s="53" t="s">
        <v>59</v>
      </c>
      <c r="C138" s="54">
        <v>6298</v>
      </c>
      <c r="D138" s="55">
        <v>5362</v>
      </c>
      <c r="E138" s="55">
        <f t="shared" si="8"/>
        <v>-936</v>
      </c>
      <c r="F138" s="56">
        <f t="shared" si="7"/>
        <v>-0.148618609082248</v>
      </c>
    </row>
    <row r="139" ht="23" customHeight="1" spans="1:6">
      <c r="A139" s="52"/>
      <c r="B139" s="53" t="s">
        <v>60</v>
      </c>
      <c r="C139" s="54">
        <v>1234</v>
      </c>
      <c r="D139" s="55">
        <v>1494</v>
      </c>
      <c r="E139" s="55">
        <f t="shared" si="8"/>
        <v>260</v>
      </c>
      <c r="F139" s="56">
        <f t="shared" si="7"/>
        <v>0.210696920583468</v>
      </c>
    </row>
    <row r="140" ht="23" customHeight="1" spans="1:6">
      <c r="A140" s="52"/>
      <c r="B140" s="53" t="s">
        <v>133</v>
      </c>
      <c r="C140" s="54">
        <v>90</v>
      </c>
      <c r="D140" s="55">
        <v>73</v>
      </c>
      <c r="E140" s="55">
        <f t="shared" si="8"/>
        <v>-17</v>
      </c>
      <c r="F140" s="56">
        <f t="shared" si="7"/>
        <v>-0.188888888888889</v>
      </c>
    </row>
    <row r="141" ht="23" customHeight="1" spans="1:6">
      <c r="A141" s="52"/>
      <c r="B141" s="53" t="s">
        <v>134</v>
      </c>
      <c r="C141" s="54">
        <v>80</v>
      </c>
      <c r="D141" s="55">
        <v>80</v>
      </c>
      <c r="E141" s="55">
        <f t="shared" si="8"/>
        <v>0</v>
      </c>
      <c r="F141" s="56">
        <f t="shared" si="7"/>
        <v>0</v>
      </c>
    </row>
    <row r="142" ht="23" customHeight="1" spans="1:6">
      <c r="A142" s="52"/>
      <c r="B142" s="53" t="s">
        <v>135</v>
      </c>
      <c r="C142" s="54">
        <v>0</v>
      </c>
      <c r="D142" s="55">
        <v>17</v>
      </c>
      <c r="E142" s="55">
        <f t="shared" si="8"/>
        <v>17</v>
      </c>
      <c r="F142" s="56"/>
    </row>
    <row r="143" ht="23" customHeight="1" spans="1:6">
      <c r="A143" s="52"/>
      <c r="B143" s="53" t="s">
        <v>63</v>
      </c>
      <c r="C143" s="54">
        <v>675</v>
      </c>
      <c r="D143" s="55">
        <v>650</v>
      </c>
      <c r="E143" s="55">
        <f t="shared" si="8"/>
        <v>-25</v>
      </c>
      <c r="F143" s="56">
        <f t="shared" ref="F143:F182" si="9">E143/C143</f>
        <v>-0.037037037037037</v>
      </c>
    </row>
    <row r="144" ht="23" customHeight="1" spans="1:6">
      <c r="A144" s="52"/>
      <c r="B144" s="53" t="s">
        <v>136</v>
      </c>
      <c r="C144" s="54">
        <v>3485</v>
      </c>
      <c r="D144" s="54">
        <v>3130</v>
      </c>
      <c r="E144" s="55">
        <f t="shared" si="8"/>
        <v>-355</v>
      </c>
      <c r="F144" s="56">
        <f t="shared" si="9"/>
        <v>-0.101865136298422</v>
      </c>
    </row>
    <row r="145" ht="23" customHeight="1" spans="1:6">
      <c r="A145" s="52"/>
      <c r="B145" s="53" t="s">
        <v>59</v>
      </c>
      <c r="C145" s="54">
        <v>2296</v>
      </c>
      <c r="D145" s="55">
        <v>2192</v>
      </c>
      <c r="E145" s="55">
        <f t="shared" si="8"/>
        <v>-104</v>
      </c>
      <c r="F145" s="56">
        <f t="shared" si="9"/>
        <v>-0.0452961672473868</v>
      </c>
    </row>
    <row r="146" ht="23" customHeight="1" spans="1:6">
      <c r="A146" s="52"/>
      <c r="B146" s="53" t="s">
        <v>60</v>
      </c>
      <c r="C146" s="54">
        <v>56</v>
      </c>
      <c r="D146" s="55">
        <v>59</v>
      </c>
      <c r="E146" s="55">
        <f t="shared" si="8"/>
        <v>3</v>
      </c>
      <c r="F146" s="56">
        <f t="shared" si="9"/>
        <v>0.0535714285714286</v>
      </c>
    </row>
    <row r="147" ht="23" customHeight="1" spans="1:6">
      <c r="A147" s="52"/>
      <c r="B147" s="53" t="s">
        <v>137</v>
      </c>
      <c r="C147" s="54">
        <v>186</v>
      </c>
      <c r="D147" s="55">
        <v>142</v>
      </c>
      <c r="E147" s="55">
        <f t="shared" si="8"/>
        <v>-44</v>
      </c>
      <c r="F147" s="56">
        <f t="shared" si="9"/>
        <v>-0.236559139784946</v>
      </c>
    </row>
    <row r="148" ht="23" customHeight="1" spans="1:6">
      <c r="A148" s="52"/>
      <c r="B148" s="53" t="s">
        <v>138</v>
      </c>
      <c r="C148" s="54">
        <v>139</v>
      </c>
      <c r="D148" s="55">
        <v>128</v>
      </c>
      <c r="E148" s="55">
        <f t="shared" si="8"/>
        <v>-11</v>
      </c>
      <c r="F148" s="56">
        <f t="shared" si="9"/>
        <v>-0.079136690647482</v>
      </c>
    </row>
    <row r="149" ht="23" customHeight="1" spans="1:6">
      <c r="A149" s="52"/>
      <c r="B149" s="53" t="s">
        <v>139</v>
      </c>
      <c r="C149" s="54">
        <v>390</v>
      </c>
      <c r="D149" s="55">
        <v>209</v>
      </c>
      <c r="E149" s="55">
        <f t="shared" si="8"/>
        <v>-181</v>
      </c>
      <c r="F149" s="56">
        <f t="shared" si="9"/>
        <v>-0.464102564102564</v>
      </c>
    </row>
    <row r="150" ht="23" customHeight="1" spans="1:6">
      <c r="A150" s="52"/>
      <c r="B150" s="53" t="s">
        <v>140</v>
      </c>
      <c r="C150" s="54">
        <v>333</v>
      </c>
      <c r="D150" s="55">
        <v>318</v>
      </c>
      <c r="E150" s="55">
        <f t="shared" si="8"/>
        <v>-15</v>
      </c>
      <c r="F150" s="56">
        <f t="shared" si="9"/>
        <v>-0.045045045045045</v>
      </c>
    </row>
    <row r="151" ht="23" customHeight="1" spans="1:6">
      <c r="A151" s="52"/>
      <c r="B151" s="53" t="s">
        <v>141</v>
      </c>
      <c r="C151" s="54">
        <v>40</v>
      </c>
      <c r="D151" s="55">
        <v>30</v>
      </c>
      <c r="E151" s="55">
        <f t="shared" si="8"/>
        <v>-10</v>
      </c>
      <c r="F151" s="56">
        <f t="shared" si="9"/>
        <v>-0.25</v>
      </c>
    </row>
    <row r="152" ht="23" customHeight="1" spans="1:6">
      <c r="A152" s="52"/>
      <c r="B152" s="53" t="s">
        <v>63</v>
      </c>
      <c r="C152" s="54">
        <v>46</v>
      </c>
      <c r="D152" s="55">
        <v>52</v>
      </c>
      <c r="E152" s="55">
        <f t="shared" si="8"/>
        <v>6</v>
      </c>
      <c r="F152" s="56">
        <f t="shared" si="9"/>
        <v>0.130434782608696</v>
      </c>
    </row>
    <row r="153" ht="23" customHeight="1" spans="1:6">
      <c r="A153" s="52"/>
      <c r="B153" s="53" t="s">
        <v>142</v>
      </c>
      <c r="C153" s="54">
        <v>6395</v>
      </c>
      <c r="D153" s="54">
        <v>9768</v>
      </c>
      <c r="E153" s="55">
        <f t="shared" si="8"/>
        <v>3373</v>
      </c>
      <c r="F153" s="56">
        <f t="shared" si="9"/>
        <v>0.527443315089914</v>
      </c>
    </row>
    <row r="154" ht="23" customHeight="1" spans="1:6">
      <c r="A154" s="52"/>
      <c r="B154" s="53" t="s">
        <v>143</v>
      </c>
      <c r="C154" s="54">
        <v>6395</v>
      </c>
      <c r="D154" s="55">
        <v>9768</v>
      </c>
      <c r="E154" s="55">
        <f t="shared" si="8"/>
        <v>3373</v>
      </c>
      <c r="F154" s="56">
        <f t="shared" si="9"/>
        <v>0.527443315089914</v>
      </c>
    </row>
    <row r="155" ht="23" customHeight="1" spans="1:6">
      <c r="A155" s="52" t="s">
        <v>144</v>
      </c>
      <c r="B155" s="53" t="s">
        <v>145</v>
      </c>
      <c r="C155" s="54">
        <v>191114</v>
      </c>
      <c r="D155" s="54">
        <v>232227</v>
      </c>
      <c r="E155" s="55">
        <f t="shared" si="8"/>
        <v>41113</v>
      </c>
      <c r="F155" s="56">
        <f t="shared" si="9"/>
        <v>0.215122910932742</v>
      </c>
    </row>
    <row r="156" ht="23" customHeight="1" spans="1:6">
      <c r="A156" s="52"/>
      <c r="B156" s="53" t="s">
        <v>146</v>
      </c>
      <c r="C156" s="54">
        <v>825</v>
      </c>
      <c r="D156" s="54">
        <v>725</v>
      </c>
      <c r="E156" s="55">
        <f t="shared" si="8"/>
        <v>-100</v>
      </c>
      <c r="F156" s="56">
        <f t="shared" si="9"/>
        <v>-0.121212121212121</v>
      </c>
    </row>
    <row r="157" ht="23" customHeight="1" spans="1:6">
      <c r="A157" s="52"/>
      <c r="B157" s="53" t="s">
        <v>59</v>
      </c>
      <c r="C157" s="54">
        <v>577</v>
      </c>
      <c r="D157" s="55">
        <v>470</v>
      </c>
      <c r="E157" s="55">
        <f t="shared" si="8"/>
        <v>-107</v>
      </c>
      <c r="F157" s="56">
        <f t="shared" si="9"/>
        <v>-0.185441941074523</v>
      </c>
    </row>
    <row r="158" ht="23" customHeight="1" spans="1:6">
      <c r="A158" s="52"/>
      <c r="B158" s="53" t="s">
        <v>147</v>
      </c>
      <c r="C158" s="54">
        <v>247</v>
      </c>
      <c r="D158" s="55">
        <v>255</v>
      </c>
      <c r="E158" s="55">
        <f t="shared" si="8"/>
        <v>8</v>
      </c>
      <c r="F158" s="56">
        <f t="shared" si="9"/>
        <v>0.0323886639676113</v>
      </c>
    </row>
    <row r="159" ht="23" customHeight="1" spans="1:6">
      <c r="A159" s="52"/>
      <c r="B159" s="53" t="s">
        <v>148</v>
      </c>
      <c r="C159" s="54">
        <v>168369</v>
      </c>
      <c r="D159" s="54">
        <v>222443</v>
      </c>
      <c r="E159" s="55">
        <f t="shared" si="8"/>
        <v>54074</v>
      </c>
      <c r="F159" s="56">
        <f t="shared" si="9"/>
        <v>0.32116363463583</v>
      </c>
    </row>
    <row r="160" ht="23" customHeight="1" spans="1:6">
      <c r="A160" s="52"/>
      <c r="B160" s="53" t="s">
        <v>149</v>
      </c>
      <c r="C160" s="54">
        <v>13800</v>
      </c>
      <c r="D160" s="55">
        <v>31708</v>
      </c>
      <c r="E160" s="55">
        <f t="shared" si="8"/>
        <v>17908</v>
      </c>
      <c r="F160" s="56">
        <f t="shared" si="9"/>
        <v>1.29768115942029</v>
      </c>
    </row>
    <row r="161" ht="23" customHeight="1" spans="1:6">
      <c r="A161" s="52"/>
      <c r="B161" s="53" t="s">
        <v>150</v>
      </c>
      <c r="C161" s="54">
        <v>69735</v>
      </c>
      <c r="D161" s="55">
        <v>106459</v>
      </c>
      <c r="E161" s="55">
        <f t="shared" si="8"/>
        <v>36724</v>
      </c>
      <c r="F161" s="56">
        <f t="shared" si="9"/>
        <v>0.526622212662221</v>
      </c>
    </row>
    <row r="162" ht="23" customHeight="1" spans="1:6">
      <c r="A162" s="52"/>
      <c r="B162" s="53" t="s">
        <v>151</v>
      </c>
      <c r="C162" s="54">
        <v>63538</v>
      </c>
      <c r="D162" s="55">
        <v>69311</v>
      </c>
      <c r="E162" s="55">
        <f t="shared" si="8"/>
        <v>5773</v>
      </c>
      <c r="F162" s="56">
        <f t="shared" si="9"/>
        <v>0.09085901350373</v>
      </c>
    </row>
    <row r="163" ht="23" customHeight="1" spans="1:6">
      <c r="A163" s="52"/>
      <c r="B163" s="53" t="s">
        <v>152</v>
      </c>
      <c r="C163" s="54">
        <v>21296</v>
      </c>
      <c r="D163" s="55">
        <v>14965</v>
      </c>
      <c r="E163" s="55">
        <f t="shared" si="8"/>
        <v>-6331</v>
      </c>
      <c r="F163" s="56">
        <f t="shared" si="9"/>
        <v>-0.297285875281743</v>
      </c>
    </row>
    <row r="164" ht="23" customHeight="1" spans="1:6">
      <c r="A164" s="52"/>
      <c r="B164" s="53" t="s">
        <v>153</v>
      </c>
      <c r="C164" s="54">
        <v>65</v>
      </c>
      <c r="D164" s="54">
        <v>51</v>
      </c>
      <c r="E164" s="55">
        <f t="shared" si="8"/>
        <v>-14</v>
      </c>
      <c r="F164" s="56">
        <f t="shared" si="9"/>
        <v>-0.215384615384615</v>
      </c>
    </row>
    <row r="165" ht="23" customHeight="1" spans="1:6">
      <c r="A165" s="52"/>
      <c r="B165" s="53" t="s">
        <v>154</v>
      </c>
      <c r="C165" s="54">
        <v>65</v>
      </c>
      <c r="D165" s="55">
        <v>51</v>
      </c>
      <c r="E165" s="55">
        <f t="shared" si="8"/>
        <v>-14</v>
      </c>
      <c r="F165" s="56">
        <f t="shared" si="9"/>
        <v>-0.215384615384615</v>
      </c>
    </row>
    <row r="166" ht="23" customHeight="1" spans="1:6">
      <c r="A166" s="52"/>
      <c r="B166" s="53" t="s">
        <v>155</v>
      </c>
      <c r="C166" s="54">
        <v>2706</v>
      </c>
      <c r="D166" s="54">
        <v>2101</v>
      </c>
      <c r="E166" s="55">
        <f t="shared" si="8"/>
        <v>-605</v>
      </c>
      <c r="F166" s="56">
        <f t="shared" si="9"/>
        <v>-0.223577235772358</v>
      </c>
    </row>
    <row r="167" ht="23" customHeight="1" spans="1:6">
      <c r="A167" s="52"/>
      <c r="B167" s="53" t="s">
        <v>156</v>
      </c>
      <c r="C167" s="54">
        <v>2175</v>
      </c>
      <c r="D167" s="55">
        <v>1435</v>
      </c>
      <c r="E167" s="55">
        <f t="shared" si="8"/>
        <v>-740</v>
      </c>
      <c r="F167" s="56">
        <f t="shared" si="9"/>
        <v>-0.340229885057471</v>
      </c>
    </row>
    <row r="168" ht="23" customHeight="1" spans="1:6">
      <c r="A168" s="52"/>
      <c r="B168" s="53" t="s">
        <v>157</v>
      </c>
      <c r="C168" s="54">
        <v>531</v>
      </c>
      <c r="D168" s="55">
        <v>666</v>
      </c>
      <c r="E168" s="55">
        <f t="shared" si="8"/>
        <v>135</v>
      </c>
      <c r="F168" s="56">
        <f t="shared" si="9"/>
        <v>0.254237288135593</v>
      </c>
    </row>
    <row r="169" ht="23" customHeight="1" spans="1:6">
      <c r="A169" s="52"/>
      <c r="B169" s="53" t="s">
        <v>158</v>
      </c>
      <c r="C169" s="54">
        <v>1720</v>
      </c>
      <c r="D169" s="54">
        <v>1824</v>
      </c>
      <c r="E169" s="55">
        <f t="shared" si="8"/>
        <v>104</v>
      </c>
      <c r="F169" s="56">
        <f t="shared" si="9"/>
        <v>0.0604651162790698</v>
      </c>
    </row>
    <row r="170" ht="23" customHeight="1" spans="1:6">
      <c r="A170" s="52"/>
      <c r="B170" s="53" t="s">
        <v>159</v>
      </c>
      <c r="C170" s="54">
        <v>1720</v>
      </c>
      <c r="D170" s="55">
        <v>1824</v>
      </c>
      <c r="E170" s="55">
        <f t="shared" si="8"/>
        <v>104</v>
      </c>
      <c r="F170" s="56">
        <f t="shared" si="9"/>
        <v>0.0604651162790698</v>
      </c>
    </row>
    <row r="171" ht="23" customHeight="1" spans="1:6">
      <c r="A171" s="52"/>
      <c r="B171" s="53" t="s">
        <v>160</v>
      </c>
      <c r="C171" s="54">
        <v>230</v>
      </c>
      <c r="D171" s="54">
        <v>211</v>
      </c>
      <c r="E171" s="55">
        <f t="shared" si="8"/>
        <v>-19</v>
      </c>
      <c r="F171" s="56">
        <f t="shared" si="9"/>
        <v>-0.0826086956521739</v>
      </c>
    </row>
    <row r="172" ht="23" customHeight="1" spans="1:6">
      <c r="A172" s="52"/>
      <c r="B172" s="53" t="s">
        <v>161</v>
      </c>
      <c r="C172" s="54">
        <v>230</v>
      </c>
      <c r="D172" s="55">
        <v>211</v>
      </c>
      <c r="E172" s="55">
        <f t="shared" si="8"/>
        <v>-19</v>
      </c>
      <c r="F172" s="56">
        <f t="shared" si="9"/>
        <v>-0.0826086956521739</v>
      </c>
    </row>
    <row r="173" ht="23" customHeight="1" spans="1:6">
      <c r="A173" s="52"/>
      <c r="B173" s="53" t="s">
        <v>162</v>
      </c>
      <c r="C173" s="54">
        <v>6869</v>
      </c>
      <c r="D173" s="54">
        <v>4660</v>
      </c>
      <c r="E173" s="55">
        <f t="shared" si="8"/>
        <v>-2209</v>
      </c>
      <c r="F173" s="56">
        <f t="shared" si="9"/>
        <v>-0.321589751055467</v>
      </c>
    </row>
    <row r="174" ht="23" customHeight="1" spans="1:6">
      <c r="A174" s="52"/>
      <c r="B174" s="53" t="s">
        <v>163</v>
      </c>
      <c r="C174" s="54">
        <v>6869</v>
      </c>
      <c r="D174" s="55">
        <v>4660</v>
      </c>
      <c r="E174" s="55">
        <f t="shared" si="8"/>
        <v>-2209</v>
      </c>
      <c r="F174" s="56">
        <f t="shared" si="9"/>
        <v>-0.321589751055467</v>
      </c>
    </row>
    <row r="175" ht="23" customHeight="1" spans="1:6">
      <c r="A175" s="52"/>
      <c r="B175" s="53" t="s">
        <v>164</v>
      </c>
      <c r="C175" s="54">
        <v>0</v>
      </c>
      <c r="D175" s="54">
        <v>212</v>
      </c>
      <c r="E175" s="55">
        <f t="shared" si="8"/>
        <v>212</v>
      </c>
      <c r="F175" s="56" t="e">
        <f t="shared" si="9"/>
        <v>#DIV/0!</v>
      </c>
    </row>
    <row r="176" ht="23" customHeight="1" spans="1:6">
      <c r="A176" s="52"/>
      <c r="B176" s="53" t="s">
        <v>165</v>
      </c>
      <c r="C176" s="54">
        <v>10330</v>
      </c>
      <c r="D176" s="55">
        <v>212</v>
      </c>
      <c r="E176" s="55">
        <f t="shared" si="8"/>
        <v>-10118</v>
      </c>
      <c r="F176" s="56">
        <f t="shared" si="9"/>
        <v>-0.979477250726041</v>
      </c>
    </row>
    <row r="177" ht="23" customHeight="1" spans="1:6">
      <c r="A177" s="52" t="s">
        <v>166</v>
      </c>
      <c r="B177" s="53" t="s">
        <v>167</v>
      </c>
      <c r="C177" s="54">
        <v>51287</v>
      </c>
      <c r="D177" s="54">
        <v>65284</v>
      </c>
      <c r="E177" s="55">
        <f t="shared" si="8"/>
        <v>13997</v>
      </c>
      <c r="F177" s="56">
        <f t="shared" si="9"/>
        <v>0.272915163686704</v>
      </c>
    </row>
    <row r="178" ht="23" customHeight="1" spans="1:6">
      <c r="A178" s="52"/>
      <c r="B178" s="53" t="s">
        <v>168</v>
      </c>
      <c r="C178" s="54">
        <v>931</v>
      </c>
      <c r="D178" s="54">
        <v>749</v>
      </c>
      <c r="E178" s="55">
        <f t="shared" si="8"/>
        <v>-182</v>
      </c>
      <c r="F178" s="56">
        <f t="shared" si="9"/>
        <v>-0.195488721804511</v>
      </c>
    </row>
    <row r="179" ht="23" customHeight="1" spans="1:6">
      <c r="A179" s="52"/>
      <c r="B179" s="53" t="s">
        <v>59</v>
      </c>
      <c r="C179" s="54">
        <v>538</v>
      </c>
      <c r="D179" s="55">
        <v>455</v>
      </c>
      <c r="E179" s="55">
        <f t="shared" si="8"/>
        <v>-83</v>
      </c>
      <c r="F179" s="56">
        <f t="shared" si="9"/>
        <v>-0.154275092936803</v>
      </c>
    </row>
    <row r="180" ht="23" customHeight="1" spans="1:6">
      <c r="A180" s="52"/>
      <c r="B180" s="53" t="s">
        <v>60</v>
      </c>
      <c r="C180" s="54">
        <v>225</v>
      </c>
      <c r="D180" s="55">
        <v>115</v>
      </c>
      <c r="E180" s="55">
        <f t="shared" si="8"/>
        <v>-110</v>
      </c>
      <c r="F180" s="56">
        <f t="shared" si="9"/>
        <v>-0.488888888888889</v>
      </c>
    </row>
    <row r="181" ht="23" customHeight="1" spans="1:6">
      <c r="A181" s="52"/>
      <c r="B181" s="53" t="s">
        <v>169</v>
      </c>
      <c r="C181" s="54">
        <v>168</v>
      </c>
      <c r="D181" s="55">
        <v>179</v>
      </c>
      <c r="E181" s="55">
        <f t="shared" si="8"/>
        <v>11</v>
      </c>
      <c r="F181" s="56">
        <f t="shared" si="9"/>
        <v>0.0654761904761905</v>
      </c>
    </row>
    <row r="182" ht="23" customHeight="1" spans="1:6">
      <c r="A182" s="52"/>
      <c r="B182" s="53" t="s">
        <v>170</v>
      </c>
      <c r="C182" s="54">
        <v>44795</v>
      </c>
      <c r="D182" s="54">
        <v>32192</v>
      </c>
      <c r="E182" s="55">
        <f t="shared" si="8"/>
        <v>-12603</v>
      </c>
      <c r="F182" s="56">
        <f t="shared" si="9"/>
        <v>-0.281348364772854</v>
      </c>
    </row>
    <row r="183" ht="23" customHeight="1" spans="1:6">
      <c r="A183" s="52"/>
      <c r="B183" s="53" t="s">
        <v>171</v>
      </c>
      <c r="C183" s="54">
        <v>0</v>
      </c>
      <c r="D183" s="55">
        <v>5000</v>
      </c>
      <c r="E183" s="55">
        <f t="shared" si="8"/>
        <v>5000</v>
      </c>
      <c r="F183" s="56"/>
    </row>
    <row r="184" ht="23" customHeight="1" spans="1:6">
      <c r="A184" s="52"/>
      <c r="B184" s="53" t="s">
        <v>172</v>
      </c>
      <c r="C184" s="54">
        <v>44795</v>
      </c>
      <c r="D184" s="55">
        <v>27192</v>
      </c>
      <c r="E184" s="55">
        <f t="shared" si="8"/>
        <v>-17603</v>
      </c>
      <c r="F184" s="56">
        <f t="shared" ref="F184:F193" si="10">E184/C184</f>
        <v>-0.392967965174685</v>
      </c>
    </row>
    <row r="185" ht="23" customHeight="1" spans="1:6">
      <c r="A185" s="52"/>
      <c r="B185" s="53" t="s">
        <v>173</v>
      </c>
      <c r="C185" s="54">
        <v>314</v>
      </c>
      <c r="D185" s="54">
        <v>222</v>
      </c>
      <c r="E185" s="55">
        <f t="shared" si="8"/>
        <v>-92</v>
      </c>
      <c r="F185" s="56">
        <f t="shared" si="10"/>
        <v>-0.292993630573248</v>
      </c>
    </row>
    <row r="186" ht="23" customHeight="1" spans="1:6">
      <c r="A186" s="52"/>
      <c r="B186" s="53" t="s">
        <v>174</v>
      </c>
      <c r="C186" s="54">
        <v>286</v>
      </c>
      <c r="D186" s="55">
        <v>185</v>
      </c>
      <c r="E186" s="55">
        <f t="shared" si="8"/>
        <v>-101</v>
      </c>
      <c r="F186" s="56">
        <f t="shared" si="10"/>
        <v>-0.353146853146853</v>
      </c>
    </row>
    <row r="187" ht="23" customHeight="1" spans="1:6">
      <c r="A187" s="52"/>
      <c r="B187" s="53" t="s">
        <v>175</v>
      </c>
      <c r="C187" s="54">
        <v>28</v>
      </c>
      <c r="D187" s="55">
        <v>37</v>
      </c>
      <c r="E187" s="55">
        <f t="shared" si="8"/>
        <v>9</v>
      </c>
      <c r="F187" s="56">
        <f t="shared" si="10"/>
        <v>0.321428571428571</v>
      </c>
    </row>
    <row r="188" ht="23" customHeight="1" spans="1:6">
      <c r="A188" s="52"/>
      <c r="B188" s="53" t="s">
        <v>176</v>
      </c>
      <c r="C188" s="54">
        <v>100</v>
      </c>
      <c r="D188" s="54">
        <v>50</v>
      </c>
      <c r="E188" s="55">
        <f t="shared" si="8"/>
        <v>-50</v>
      </c>
      <c r="F188" s="56">
        <f t="shared" si="10"/>
        <v>-0.5</v>
      </c>
    </row>
    <row r="189" ht="23" customHeight="1" spans="1:6">
      <c r="A189" s="52"/>
      <c r="B189" s="53" t="s">
        <v>177</v>
      </c>
      <c r="C189" s="54">
        <v>100</v>
      </c>
      <c r="D189" s="55">
        <v>50</v>
      </c>
      <c r="E189" s="55">
        <f t="shared" si="8"/>
        <v>-50</v>
      </c>
      <c r="F189" s="56">
        <f t="shared" si="10"/>
        <v>-0.5</v>
      </c>
    </row>
    <row r="190" ht="23" customHeight="1" spans="1:6">
      <c r="A190" s="52"/>
      <c r="B190" s="53" t="s">
        <v>178</v>
      </c>
      <c r="C190" s="54">
        <v>186</v>
      </c>
      <c r="D190" s="54">
        <v>2221</v>
      </c>
      <c r="E190" s="55">
        <f t="shared" si="8"/>
        <v>2035</v>
      </c>
      <c r="F190" s="56">
        <f t="shared" si="10"/>
        <v>10.9408602150538</v>
      </c>
    </row>
    <row r="191" ht="23" customHeight="1" spans="1:6">
      <c r="A191" s="52"/>
      <c r="B191" s="53" t="s">
        <v>179</v>
      </c>
      <c r="C191" s="54">
        <v>150</v>
      </c>
      <c r="D191" s="55">
        <v>2181</v>
      </c>
      <c r="E191" s="55">
        <f t="shared" si="8"/>
        <v>2031</v>
      </c>
      <c r="F191" s="56">
        <f t="shared" si="10"/>
        <v>13.54</v>
      </c>
    </row>
    <row r="192" ht="23" customHeight="1" spans="1:6">
      <c r="A192" s="52"/>
      <c r="B192" s="53" t="s">
        <v>180</v>
      </c>
      <c r="C192" s="54">
        <v>36</v>
      </c>
      <c r="D192" s="55">
        <v>40</v>
      </c>
      <c r="E192" s="55">
        <f t="shared" si="8"/>
        <v>4</v>
      </c>
      <c r="F192" s="56">
        <f t="shared" si="10"/>
        <v>0.111111111111111</v>
      </c>
    </row>
    <row r="193" ht="23" customHeight="1" spans="1:6">
      <c r="A193" s="52"/>
      <c r="B193" s="53" t="s">
        <v>181</v>
      </c>
      <c r="C193" s="54">
        <v>4962</v>
      </c>
      <c r="D193" s="54">
        <v>29850</v>
      </c>
      <c r="E193" s="55">
        <f t="shared" si="8"/>
        <v>24888</v>
      </c>
      <c r="F193" s="56">
        <f t="shared" si="10"/>
        <v>5.01571946795647</v>
      </c>
    </row>
    <row r="194" ht="23" customHeight="1" spans="1:6">
      <c r="A194" s="52"/>
      <c r="B194" s="53" t="s">
        <v>182</v>
      </c>
      <c r="C194" s="54">
        <v>0</v>
      </c>
      <c r="D194" s="54">
        <v>599</v>
      </c>
      <c r="E194" s="55">
        <f t="shared" si="8"/>
        <v>599</v>
      </c>
      <c r="F194" s="56"/>
    </row>
    <row r="195" ht="23" customHeight="1" spans="1:6">
      <c r="A195" s="52"/>
      <c r="B195" s="53" t="s">
        <v>183</v>
      </c>
      <c r="C195" s="54">
        <v>4962</v>
      </c>
      <c r="D195" s="55">
        <v>29251</v>
      </c>
      <c r="E195" s="55">
        <f t="shared" si="8"/>
        <v>24289</v>
      </c>
      <c r="F195" s="56">
        <f t="shared" ref="F195:F228" si="11">E195/C195</f>
        <v>4.8950020153164</v>
      </c>
    </row>
    <row r="196" ht="23" customHeight="1" spans="1:6">
      <c r="A196" s="52" t="s">
        <v>184</v>
      </c>
      <c r="B196" s="53" t="s">
        <v>185</v>
      </c>
      <c r="C196" s="54">
        <v>15356</v>
      </c>
      <c r="D196" s="54">
        <v>15463</v>
      </c>
      <c r="E196" s="55">
        <f t="shared" si="8"/>
        <v>107</v>
      </c>
      <c r="F196" s="56">
        <f t="shared" si="11"/>
        <v>0.00696796040635582</v>
      </c>
    </row>
    <row r="197" ht="23" customHeight="1" spans="1:6">
      <c r="A197" s="52"/>
      <c r="B197" s="53" t="s">
        <v>186</v>
      </c>
      <c r="C197" s="54">
        <v>8050</v>
      </c>
      <c r="D197" s="54">
        <v>7837</v>
      </c>
      <c r="E197" s="55">
        <f t="shared" si="8"/>
        <v>-213</v>
      </c>
      <c r="F197" s="56">
        <f t="shared" si="11"/>
        <v>-0.0264596273291925</v>
      </c>
    </row>
    <row r="198" ht="23" customHeight="1" spans="1:6">
      <c r="A198" s="52"/>
      <c r="B198" s="53" t="s">
        <v>59</v>
      </c>
      <c r="C198" s="54">
        <v>569</v>
      </c>
      <c r="D198" s="55">
        <v>502</v>
      </c>
      <c r="E198" s="55">
        <f t="shared" ref="E198:E261" si="12">D198-C198</f>
        <v>-67</v>
      </c>
      <c r="F198" s="56">
        <f t="shared" si="11"/>
        <v>-0.117750439367311</v>
      </c>
    </row>
    <row r="199" ht="23" customHeight="1" spans="1:6">
      <c r="A199" s="52"/>
      <c r="B199" s="53" t="s">
        <v>60</v>
      </c>
      <c r="C199" s="54">
        <v>1609</v>
      </c>
      <c r="D199" s="55">
        <v>265</v>
      </c>
      <c r="E199" s="55">
        <f t="shared" si="12"/>
        <v>-1344</v>
      </c>
      <c r="F199" s="56">
        <f t="shared" si="11"/>
        <v>-0.835301429459292</v>
      </c>
    </row>
    <row r="200" ht="23" customHeight="1" spans="1:6">
      <c r="A200" s="52"/>
      <c r="B200" s="53" t="s">
        <v>187</v>
      </c>
      <c r="C200" s="54">
        <v>698</v>
      </c>
      <c r="D200" s="55">
        <v>767</v>
      </c>
      <c r="E200" s="55">
        <f t="shared" si="12"/>
        <v>69</v>
      </c>
      <c r="F200" s="56">
        <f t="shared" si="11"/>
        <v>0.0988538681948424</v>
      </c>
    </row>
    <row r="201" ht="23" customHeight="1" spans="1:6">
      <c r="A201" s="52"/>
      <c r="B201" s="53" t="s">
        <v>188</v>
      </c>
      <c r="C201" s="54">
        <v>450</v>
      </c>
      <c r="D201" s="55">
        <v>332</v>
      </c>
      <c r="E201" s="55">
        <f t="shared" si="12"/>
        <v>-118</v>
      </c>
      <c r="F201" s="56">
        <f t="shared" si="11"/>
        <v>-0.262222222222222</v>
      </c>
    </row>
    <row r="202" ht="23" customHeight="1" spans="1:6">
      <c r="A202" s="52"/>
      <c r="B202" s="53" t="s">
        <v>189</v>
      </c>
      <c r="C202" s="54">
        <v>1761</v>
      </c>
      <c r="D202" s="55">
        <v>2645</v>
      </c>
      <c r="E202" s="55">
        <f t="shared" si="12"/>
        <v>884</v>
      </c>
      <c r="F202" s="56">
        <f t="shared" si="11"/>
        <v>0.50198750709824</v>
      </c>
    </row>
    <row r="203" ht="23" customHeight="1" spans="1:6">
      <c r="A203" s="52"/>
      <c r="B203" s="53" t="s">
        <v>190</v>
      </c>
      <c r="C203" s="54">
        <v>150</v>
      </c>
      <c r="D203" s="55">
        <v>150</v>
      </c>
      <c r="E203" s="55">
        <f t="shared" si="12"/>
        <v>0</v>
      </c>
      <c r="F203" s="56">
        <f t="shared" si="11"/>
        <v>0</v>
      </c>
    </row>
    <row r="204" ht="23" customHeight="1" spans="1:6">
      <c r="A204" s="52"/>
      <c r="B204" s="53" t="s">
        <v>191</v>
      </c>
      <c r="C204" s="54">
        <v>48</v>
      </c>
      <c r="D204" s="55">
        <v>55</v>
      </c>
      <c r="E204" s="55">
        <f t="shared" si="12"/>
        <v>7</v>
      </c>
      <c r="F204" s="56">
        <f t="shared" si="11"/>
        <v>0.145833333333333</v>
      </c>
    </row>
    <row r="205" ht="23" customHeight="1" spans="1:6">
      <c r="A205" s="52"/>
      <c r="B205" s="53" t="s">
        <v>192</v>
      </c>
      <c r="C205" s="54">
        <v>622</v>
      </c>
      <c r="D205" s="55">
        <v>603</v>
      </c>
      <c r="E205" s="55">
        <f t="shared" si="12"/>
        <v>-19</v>
      </c>
      <c r="F205" s="56">
        <f t="shared" si="11"/>
        <v>-0.0305466237942122</v>
      </c>
    </row>
    <row r="206" ht="23" customHeight="1" spans="1:6">
      <c r="A206" s="52"/>
      <c r="B206" s="53" t="s">
        <v>193</v>
      </c>
      <c r="C206" s="54">
        <v>230</v>
      </c>
      <c r="D206" s="55">
        <v>247</v>
      </c>
      <c r="E206" s="55">
        <f t="shared" si="12"/>
        <v>17</v>
      </c>
      <c r="F206" s="56">
        <f t="shared" si="11"/>
        <v>0.0739130434782609</v>
      </c>
    </row>
    <row r="207" ht="23" customHeight="1" spans="1:6">
      <c r="A207" s="52"/>
      <c r="B207" s="53" t="s">
        <v>194</v>
      </c>
      <c r="C207" s="54">
        <v>100</v>
      </c>
      <c r="D207" s="55">
        <v>90</v>
      </c>
      <c r="E207" s="55">
        <f t="shared" si="12"/>
        <v>-10</v>
      </c>
      <c r="F207" s="56">
        <f t="shared" si="11"/>
        <v>-0.1</v>
      </c>
    </row>
    <row r="208" ht="23" customHeight="1" spans="1:6">
      <c r="A208" s="52"/>
      <c r="B208" s="53" t="s">
        <v>195</v>
      </c>
      <c r="C208" s="54">
        <v>1812</v>
      </c>
      <c r="D208" s="55">
        <v>2181</v>
      </c>
      <c r="E208" s="55">
        <f t="shared" si="12"/>
        <v>369</v>
      </c>
      <c r="F208" s="56">
        <f t="shared" si="11"/>
        <v>0.20364238410596</v>
      </c>
    </row>
    <row r="209" ht="23" customHeight="1" spans="1:6">
      <c r="A209" s="52"/>
      <c r="B209" s="53" t="s">
        <v>196</v>
      </c>
      <c r="C209" s="54">
        <v>1037</v>
      </c>
      <c r="D209" s="54">
        <v>984</v>
      </c>
      <c r="E209" s="55">
        <f t="shared" si="12"/>
        <v>-53</v>
      </c>
      <c r="F209" s="56">
        <f t="shared" si="11"/>
        <v>-0.0511089681774349</v>
      </c>
    </row>
    <row r="210" ht="23" customHeight="1" spans="1:6">
      <c r="A210" s="52"/>
      <c r="B210" s="53" t="s">
        <v>197</v>
      </c>
      <c r="C210" s="54">
        <v>735</v>
      </c>
      <c r="D210" s="55">
        <v>741</v>
      </c>
      <c r="E210" s="55">
        <f t="shared" si="12"/>
        <v>6</v>
      </c>
      <c r="F210" s="56">
        <f t="shared" si="11"/>
        <v>0.00816326530612245</v>
      </c>
    </row>
    <row r="211" ht="23" customHeight="1" spans="1:6">
      <c r="A211" s="52"/>
      <c r="B211" s="53" t="s">
        <v>198</v>
      </c>
      <c r="C211" s="54">
        <v>2</v>
      </c>
      <c r="D211" s="55"/>
      <c r="E211" s="55">
        <f t="shared" si="12"/>
        <v>-2</v>
      </c>
      <c r="F211" s="56">
        <f t="shared" si="11"/>
        <v>-1</v>
      </c>
    </row>
    <row r="212" ht="23" customHeight="1" spans="1:6">
      <c r="A212" s="52"/>
      <c r="B212" s="53" t="s">
        <v>199</v>
      </c>
      <c r="C212" s="54">
        <v>300</v>
      </c>
      <c r="D212" s="55">
        <v>243</v>
      </c>
      <c r="E212" s="55">
        <f t="shared" si="12"/>
        <v>-57</v>
      </c>
      <c r="F212" s="56">
        <f t="shared" si="11"/>
        <v>-0.19</v>
      </c>
    </row>
    <row r="213" ht="23" customHeight="1" spans="1:6">
      <c r="A213" s="52"/>
      <c r="B213" s="53" t="s">
        <v>200</v>
      </c>
      <c r="C213" s="54">
        <v>385</v>
      </c>
      <c r="D213" s="54">
        <v>412</v>
      </c>
      <c r="E213" s="55">
        <f t="shared" si="12"/>
        <v>27</v>
      </c>
      <c r="F213" s="56">
        <f t="shared" si="11"/>
        <v>0.0701298701298701</v>
      </c>
    </row>
    <row r="214" ht="23" customHeight="1" spans="1:6">
      <c r="A214" s="52"/>
      <c r="B214" s="53" t="s">
        <v>201</v>
      </c>
      <c r="C214" s="54">
        <v>365</v>
      </c>
      <c r="D214" s="55">
        <v>387</v>
      </c>
      <c r="E214" s="55">
        <f t="shared" si="12"/>
        <v>22</v>
      </c>
      <c r="F214" s="56">
        <f t="shared" si="11"/>
        <v>0.0602739726027397</v>
      </c>
    </row>
    <row r="215" ht="23" customHeight="1" spans="1:6">
      <c r="A215" s="52"/>
      <c r="B215" s="53" t="s">
        <v>202</v>
      </c>
      <c r="C215" s="54">
        <v>20</v>
      </c>
      <c r="D215" s="55">
        <v>25</v>
      </c>
      <c r="E215" s="55">
        <f t="shared" si="12"/>
        <v>5</v>
      </c>
      <c r="F215" s="56">
        <f t="shared" si="11"/>
        <v>0.25</v>
      </c>
    </row>
    <row r="216" ht="23" customHeight="1" spans="1:6">
      <c r="A216" s="52"/>
      <c r="B216" s="53" t="s">
        <v>203</v>
      </c>
      <c r="C216" s="54">
        <v>1363</v>
      </c>
      <c r="D216" s="54">
        <v>1290</v>
      </c>
      <c r="E216" s="55">
        <f t="shared" si="12"/>
        <v>-73</v>
      </c>
      <c r="F216" s="56">
        <f t="shared" si="11"/>
        <v>-0.053558327219369</v>
      </c>
    </row>
    <row r="217" ht="23" customHeight="1" spans="1:6">
      <c r="A217" s="52"/>
      <c r="B217" s="53" t="s">
        <v>204</v>
      </c>
      <c r="C217" s="54">
        <v>1363</v>
      </c>
      <c r="D217" s="55">
        <v>1290</v>
      </c>
      <c r="E217" s="55">
        <f t="shared" si="12"/>
        <v>-73</v>
      </c>
      <c r="F217" s="56">
        <f t="shared" si="11"/>
        <v>-0.053558327219369</v>
      </c>
    </row>
    <row r="218" ht="23" customHeight="1" spans="1:6">
      <c r="A218" s="52"/>
      <c r="B218" s="53" t="s">
        <v>205</v>
      </c>
      <c r="C218" s="54">
        <v>1755</v>
      </c>
      <c r="D218" s="54">
        <v>1749</v>
      </c>
      <c r="E218" s="55">
        <f t="shared" si="12"/>
        <v>-6</v>
      </c>
      <c r="F218" s="56">
        <f t="shared" si="11"/>
        <v>-0.00341880341880342</v>
      </c>
    </row>
    <row r="219" ht="23" customHeight="1" spans="1:6">
      <c r="A219" s="52"/>
      <c r="B219" s="53" t="s">
        <v>206</v>
      </c>
      <c r="C219" s="54">
        <v>1755</v>
      </c>
      <c r="D219" s="55">
        <v>1749</v>
      </c>
      <c r="E219" s="55">
        <f t="shared" si="12"/>
        <v>-6</v>
      </c>
      <c r="F219" s="56">
        <f t="shared" si="11"/>
        <v>-0.00341880341880342</v>
      </c>
    </row>
    <row r="220" ht="23" customHeight="1" spans="1:6">
      <c r="A220" s="52"/>
      <c r="B220" s="53" t="s">
        <v>207</v>
      </c>
      <c r="C220" s="54">
        <v>2766</v>
      </c>
      <c r="D220" s="54">
        <v>3191</v>
      </c>
      <c r="E220" s="55">
        <f t="shared" si="12"/>
        <v>425</v>
      </c>
      <c r="F220" s="56">
        <f t="shared" si="11"/>
        <v>0.153651482284888</v>
      </c>
    </row>
    <row r="221" ht="23" customHeight="1" spans="1:6">
      <c r="A221" s="52"/>
      <c r="B221" s="53" t="s">
        <v>208</v>
      </c>
      <c r="C221" s="54">
        <v>218</v>
      </c>
      <c r="D221" s="55">
        <v>362</v>
      </c>
      <c r="E221" s="55">
        <f t="shared" si="12"/>
        <v>144</v>
      </c>
      <c r="F221" s="56">
        <f t="shared" si="11"/>
        <v>0.660550458715596</v>
      </c>
    </row>
    <row r="222" ht="23" customHeight="1" spans="1:6">
      <c r="A222" s="52"/>
      <c r="B222" s="53" t="s">
        <v>209</v>
      </c>
      <c r="C222" s="54">
        <v>2548</v>
      </c>
      <c r="D222" s="55">
        <v>2829</v>
      </c>
      <c r="E222" s="55">
        <f t="shared" si="12"/>
        <v>281</v>
      </c>
      <c r="F222" s="56">
        <f t="shared" si="11"/>
        <v>0.110282574568289</v>
      </c>
    </row>
    <row r="223" ht="23" customHeight="1" spans="1:6">
      <c r="A223" s="52" t="s">
        <v>210</v>
      </c>
      <c r="B223" s="53" t="s">
        <v>211</v>
      </c>
      <c r="C223" s="54">
        <v>136501</v>
      </c>
      <c r="D223" s="54">
        <v>147965</v>
      </c>
      <c r="E223" s="55">
        <f t="shared" si="12"/>
        <v>11464</v>
      </c>
      <c r="F223" s="56">
        <f t="shared" si="11"/>
        <v>0.0839847327125809</v>
      </c>
    </row>
    <row r="224" ht="23" customHeight="1" spans="1:6">
      <c r="A224" s="52"/>
      <c r="B224" s="53" t="s">
        <v>212</v>
      </c>
      <c r="C224" s="54">
        <v>23676</v>
      </c>
      <c r="D224" s="54">
        <v>23379</v>
      </c>
      <c r="E224" s="55">
        <f t="shared" si="12"/>
        <v>-297</v>
      </c>
      <c r="F224" s="56">
        <f t="shared" si="11"/>
        <v>-0.012544348707552</v>
      </c>
    </row>
    <row r="225" ht="23" customHeight="1" spans="1:6">
      <c r="A225" s="52"/>
      <c r="B225" s="53" t="s">
        <v>59</v>
      </c>
      <c r="C225" s="54">
        <v>3104</v>
      </c>
      <c r="D225" s="55">
        <v>2944</v>
      </c>
      <c r="E225" s="55">
        <f t="shared" si="12"/>
        <v>-160</v>
      </c>
      <c r="F225" s="56">
        <f t="shared" si="11"/>
        <v>-0.0515463917525773</v>
      </c>
    </row>
    <row r="226" ht="23" customHeight="1" spans="1:6">
      <c r="A226" s="52"/>
      <c r="B226" s="53" t="s">
        <v>60</v>
      </c>
      <c r="C226" s="54">
        <v>845</v>
      </c>
      <c r="D226" s="55">
        <v>652</v>
      </c>
      <c r="E226" s="55">
        <f t="shared" si="12"/>
        <v>-193</v>
      </c>
      <c r="F226" s="56">
        <f t="shared" si="11"/>
        <v>-0.228402366863905</v>
      </c>
    </row>
    <row r="227" ht="23" customHeight="1" spans="1:6">
      <c r="A227" s="52"/>
      <c r="B227" s="53" t="s">
        <v>213</v>
      </c>
      <c r="C227" s="54">
        <v>272</v>
      </c>
      <c r="D227" s="55">
        <v>95</v>
      </c>
      <c r="E227" s="55">
        <f t="shared" si="12"/>
        <v>-177</v>
      </c>
      <c r="F227" s="56">
        <f t="shared" si="11"/>
        <v>-0.650735294117647</v>
      </c>
    </row>
    <row r="228" ht="23" customHeight="1" spans="1:6">
      <c r="A228" s="52"/>
      <c r="B228" s="53" t="s">
        <v>214</v>
      </c>
      <c r="C228" s="54">
        <v>319</v>
      </c>
      <c r="D228" s="55">
        <v>218</v>
      </c>
      <c r="E228" s="55">
        <f t="shared" si="12"/>
        <v>-101</v>
      </c>
      <c r="F228" s="56">
        <f t="shared" si="11"/>
        <v>-0.316614420062696</v>
      </c>
    </row>
    <row r="229" ht="23" customHeight="1" spans="1:6">
      <c r="A229" s="52"/>
      <c r="B229" s="53" t="s">
        <v>80</v>
      </c>
      <c r="C229" s="54">
        <v>0</v>
      </c>
      <c r="D229" s="55">
        <v>47</v>
      </c>
      <c r="E229" s="55">
        <f t="shared" si="12"/>
        <v>47</v>
      </c>
      <c r="F229" s="56"/>
    </row>
    <row r="230" ht="23" customHeight="1" spans="1:6">
      <c r="A230" s="52"/>
      <c r="B230" s="53" t="s">
        <v>215</v>
      </c>
      <c r="C230" s="54">
        <v>15</v>
      </c>
      <c r="D230" s="55">
        <v>48</v>
      </c>
      <c r="E230" s="55">
        <f t="shared" si="12"/>
        <v>33</v>
      </c>
      <c r="F230" s="56">
        <f t="shared" ref="F230:F249" si="13">E230/C230</f>
        <v>2.2</v>
      </c>
    </row>
    <row r="231" ht="23" customHeight="1" spans="1:6">
      <c r="A231" s="52"/>
      <c r="B231" s="53" t="s">
        <v>216</v>
      </c>
      <c r="C231" s="54">
        <v>21</v>
      </c>
      <c r="D231" s="55">
        <v>12</v>
      </c>
      <c r="E231" s="55">
        <f t="shared" si="12"/>
        <v>-9</v>
      </c>
      <c r="F231" s="56">
        <f t="shared" si="13"/>
        <v>-0.428571428571429</v>
      </c>
    </row>
    <row r="232" ht="23" customHeight="1" spans="1:6">
      <c r="A232" s="52"/>
      <c r="B232" s="53" t="s">
        <v>217</v>
      </c>
      <c r="C232" s="54">
        <v>720</v>
      </c>
      <c r="D232" s="55">
        <v>384</v>
      </c>
      <c r="E232" s="55">
        <f t="shared" si="12"/>
        <v>-336</v>
      </c>
      <c r="F232" s="56">
        <f t="shared" si="13"/>
        <v>-0.466666666666667</v>
      </c>
    </row>
    <row r="233" ht="23" customHeight="1" spans="1:6">
      <c r="A233" s="52"/>
      <c r="B233" s="53" t="s">
        <v>218</v>
      </c>
      <c r="C233" s="54">
        <v>17426</v>
      </c>
      <c r="D233" s="55">
        <v>16579</v>
      </c>
      <c r="E233" s="55">
        <f t="shared" si="12"/>
        <v>-847</v>
      </c>
      <c r="F233" s="56">
        <f t="shared" si="13"/>
        <v>-0.0486055319637324</v>
      </c>
    </row>
    <row r="234" ht="23" customHeight="1" spans="1:6">
      <c r="A234" s="52"/>
      <c r="B234" s="53" t="s">
        <v>63</v>
      </c>
      <c r="C234" s="54">
        <v>334</v>
      </c>
      <c r="D234" s="55">
        <v>355</v>
      </c>
      <c r="E234" s="55">
        <f t="shared" si="12"/>
        <v>21</v>
      </c>
      <c r="F234" s="56">
        <f t="shared" si="13"/>
        <v>0.062874251497006</v>
      </c>
    </row>
    <row r="235" ht="23" customHeight="1" spans="1:6">
      <c r="A235" s="52"/>
      <c r="B235" s="53" t="s">
        <v>219</v>
      </c>
      <c r="C235" s="54">
        <v>619</v>
      </c>
      <c r="D235" s="55">
        <v>2045</v>
      </c>
      <c r="E235" s="55">
        <f t="shared" si="12"/>
        <v>1426</v>
      </c>
      <c r="F235" s="56">
        <f t="shared" si="13"/>
        <v>2.30371567043619</v>
      </c>
    </row>
    <row r="236" ht="23" customHeight="1" spans="1:6">
      <c r="A236" s="52"/>
      <c r="B236" s="53" t="s">
        <v>220</v>
      </c>
      <c r="C236" s="54">
        <v>11349</v>
      </c>
      <c r="D236" s="54">
        <v>11233</v>
      </c>
      <c r="E236" s="55">
        <f t="shared" si="12"/>
        <v>-116</v>
      </c>
      <c r="F236" s="56">
        <f t="shared" si="13"/>
        <v>-0.0102211648603401</v>
      </c>
    </row>
    <row r="237" ht="23" customHeight="1" spans="1:6">
      <c r="A237" s="52"/>
      <c r="B237" s="53" t="s">
        <v>59</v>
      </c>
      <c r="C237" s="54">
        <v>668</v>
      </c>
      <c r="D237" s="55">
        <v>620</v>
      </c>
      <c r="E237" s="55">
        <f t="shared" si="12"/>
        <v>-48</v>
      </c>
      <c r="F237" s="56">
        <f t="shared" si="13"/>
        <v>-0.0718562874251497</v>
      </c>
    </row>
    <row r="238" ht="23" customHeight="1" spans="1:6">
      <c r="A238" s="52"/>
      <c r="B238" s="53" t="s">
        <v>221</v>
      </c>
      <c r="C238" s="54">
        <v>730</v>
      </c>
      <c r="D238" s="55">
        <v>653</v>
      </c>
      <c r="E238" s="55">
        <f t="shared" si="12"/>
        <v>-77</v>
      </c>
      <c r="F238" s="56">
        <f t="shared" si="13"/>
        <v>-0.105479452054795</v>
      </c>
    </row>
    <row r="239" ht="23" customHeight="1" spans="1:6">
      <c r="A239" s="52"/>
      <c r="B239" s="53" t="s">
        <v>222</v>
      </c>
      <c r="C239" s="54">
        <v>30</v>
      </c>
      <c r="D239" s="55">
        <v>20</v>
      </c>
      <c r="E239" s="55">
        <f t="shared" si="12"/>
        <v>-10</v>
      </c>
      <c r="F239" s="56">
        <f t="shared" si="13"/>
        <v>-0.333333333333333</v>
      </c>
    </row>
    <row r="240" ht="23" customHeight="1" spans="1:6">
      <c r="A240" s="52"/>
      <c r="B240" s="53" t="s">
        <v>223</v>
      </c>
      <c r="C240" s="54">
        <v>8693</v>
      </c>
      <c r="D240" s="55">
        <v>8720</v>
      </c>
      <c r="E240" s="55">
        <f t="shared" si="12"/>
        <v>27</v>
      </c>
      <c r="F240" s="56">
        <f t="shared" si="13"/>
        <v>0.00310594731393075</v>
      </c>
    </row>
    <row r="241" ht="23" customHeight="1" spans="1:6">
      <c r="A241" s="52"/>
      <c r="B241" s="53" t="s">
        <v>224</v>
      </c>
      <c r="C241" s="54">
        <v>1227</v>
      </c>
      <c r="D241" s="55">
        <v>1220</v>
      </c>
      <c r="E241" s="55">
        <f t="shared" si="12"/>
        <v>-7</v>
      </c>
      <c r="F241" s="56">
        <f t="shared" si="13"/>
        <v>-0.00570497147514262</v>
      </c>
    </row>
    <row r="242" ht="23" customHeight="1" spans="1:6">
      <c r="A242" s="52"/>
      <c r="B242" s="53" t="s">
        <v>225</v>
      </c>
      <c r="C242" s="54">
        <v>45067</v>
      </c>
      <c r="D242" s="54">
        <v>49896</v>
      </c>
      <c r="E242" s="55">
        <f t="shared" si="12"/>
        <v>4829</v>
      </c>
      <c r="F242" s="56">
        <f t="shared" si="13"/>
        <v>0.107151574322675</v>
      </c>
    </row>
    <row r="243" ht="23" customHeight="1" spans="1:6">
      <c r="A243" s="52"/>
      <c r="B243" s="53" t="s">
        <v>226</v>
      </c>
      <c r="C243" s="54">
        <v>3120</v>
      </c>
      <c r="D243" s="55">
        <v>1979</v>
      </c>
      <c r="E243" s="55">
        <f t="shared" si="12"/>
        <v>-1141</v>
      </c>
      <c r="F243" s="56">
        <f t="shared" si="13"/>
        <v>-0.365705128205128</v>
      </c>
    </row>
    <row r="244" ht="23" customHeight="1" spans="1:6">
      <c r="A244" s="52"/>
      <c r="B244" s="53" t="s">
        <v>227</v>
      </c>
      <c r="C244" s="54">
        <v>2510</v>
      </c>
      <c r="D244" s="55">
        <v>3285</v>
      </c>
      <c r="E244" s="55">
        <f t="shared" si="12"/>
        <v>775</v>
      </c>
      <c r="F244" s="56">
        <f t="shared" si="13"/>
        <v>0.308764940239044</v>
      </c>
    </row>
    <row r="245" ht="23" customHeight="1" spans="1:6">
      <c r="A245" s="52"/>
      <c r="B245" s="53" t="s">
        <v>228</v>
      </c>
      <c r="C245" s="54">
        <v>9090</v>
      </c>
      <c r="D245" s="55">
        <v>12132</v>
      </c>
      <c r="E245" s="55">
        <f t="shared" si="12"/>
        <v>3042</v>
      </c>
      <c r="F245" s="56">
        <f t="shared" si="13"/>
        <v>0.334653465346535</v>
      </c>
    </row>
    <row r="246" ht="23" customHeight="1" spans="1:6">
      <c r="A246" s="52"/>
      <c r="B246" s="53" t="s">
        <v>229</v>
      </c>
      <c r="C246" s="54">
        <v>3829</v>
      </c>
      <c r="D246" s="55">
        <v>5596</v>
      </c>
      <c r="E246" s="55">
        <f t="shared" si="12"/>
        <v>1767</v>
      </c>
      <c r="F246" s="56">
        <f t="shared" si="13"/>
        <v>0.461478192739619</v>
      </c>
    </row>
    <row r="247" ht="23" customHeight="1" spans="1:6">
      <c r="A247" s="52"/>
      <c r="B247" s="53" t="s">
        <v>230</v>
      </c>
      <c r="C247" s="54">
        <v>26500</v>
      </c>
      <c r="D247" s="55">
        <v>26500</v>
      </c>
      <c r="E247" s="55">
        <f t="shared" si="12"/>
        <v>0</v>
      </c>
      <c r="F247" s="56">
        <f t="shared" si="13"/>
        <v>0</v>
      </c>
    </row>
    <row r="248" ht="23" customHeight="1" spans="1:6">
      <c r="A248" s="52"/>
      <c r="B248" s="53" t="s">
        <v>231</v>
      </c>
      <c r="C248" s="54">
        <v>19</v>
      </c>
      <c r="D248" s="55">
        <v>404</v>
      </c>
      <c r="E248" s="55">
        <f t="shared" si="12"/>
        <v>385</v>
      </c>
      <c r="F248" s="56">
        <f t="shared" si="13"/>
        <v>20.2631578947368</v>
      </c>
    </row>
    <row r="249" ht="23" customHeight="1" spans="1:6">
      <c r="A249" s="52"/>
      <c r="B249" s="53" t="s">
        <v>232</v>
      </c>
      <c r="C249" s="54">
        <v>11065</v>
      </c>
      <c r="D249" s="54">
        <v>10217</v>
      </c>
      <c r="E249" s="55">
        <f t="shared" si="12"/>
        <v>-848</v>
      </c>
      <c r="F249" s="56">
        <f t="shared" si="13"/>
        <v>-0.0766380478987799</v>
      </c>
    </row>
    <row r="250" ht="23" customHeight="1" spans="1:6">
      <c r="A250" s="52"/>
      <c r="B250" s="53"/>
      <c r="C250" s="54"/>
      <c r="D250" s="54">
        <v>0</v>
      </c>
      <c r="E250" s="55"/>
      <c r="F250" s="56"/>
    </row>
    <row r="251" ht="23" customHeight="1" spans="1:6">
      <c r="A251" s="52"/>
      <c r="B251" s="53" t="s">
        <v>233</v>
      </c>
      <c r="C251" s="54">
        <v>0</v>
      </c>
      <c r="D251" s="54">
        <v>27</v>
      </c>
      <c r="E251" s="55"/>
      <c r="F251" s="56"/>
    </row>
    <row r="252" ht="23" customHeight="1" spans="1:6">
      <c r="A252" s="52"/>
      <c r="B252" s="53" t="s">
        <v>234</v>
      </c>
      <c r="C252" s="54">
        <v>184</v>
      </c>
      <c r="D252" s="55">
        <v>138</v>
      </c>
      <c r="E252" s="55">
        <f t="shared" ref="E252:E263" si="14">D252-C252</f>
        <v>-46</v>
      </c>
      <c r="F252" s="56">
        <f t="shared" ref="F252:F273" si="15">E252/C252</f>
        <v>-0.25</v>
      </c>
    </row>
    <row r="253" ht="23" customHeight="1" spans="1:6">
      <c r="A253" s="52"/>
      <c r="B253" s="53" t="s">
        <v>235</v>
      </c>
      <c r="C253" s="54">
        <v>10881</v>
      </c>
      <c r="D253" s="55">
        <v>10052</v>
      </c>
      <c r="E253" s="55">
        <f t="shared" si="14"/>
        <v>-829</v>
      </c>
      <c r="F253" s="56">
        <f t="shared" si="15"/>
        <v>-0.0761878503813988</v>
      </c>
    </row>
    <row r="254" ht="23" customHeight="1" spans="1:6">
      <c r="A254" s="52"/>
      <c r="B254" s="53" t="s">
        <v>236</v>
      </c>
      <c r="C254" s="54">
        <v>5952</v>
      </c>
      <c r="D254" s="54">
        <v>8548</v>
      </c>
      <c r="E254" s="55">
        <f t="shared" si="14"/>
        <v>2596</v>
      </c>
      <c r="F254" s="56">
        <f t="shared" si="15"/>
        <v>0.436155913978495</v>
      </c>
    </row>
    <row r="255" ht="23" customHeight="1" spans="1:6">
      <c r="A255" s="52"/>
      <c r="B255" s="53" t="s">
        <v>237</v>
      </c>
      <c r="C255" s="54">
        <v>783</v>
      </c>
      <c r="D255" s="55">
        <v>936</v>
      </c>
      <c r="E255" s="55">
        <f t="shared" si="14"/>
        <v>153</v>
      </c>
      <c r="F255" s="56">
        <f t="shared" si="15"/>
        <v>0.195402298850575</v>
      </c>
    </row>
    <row r="256" ht="23" customHeight="1" spans="1:6">
      <c r="A256" s="52"/>
      <c r="B256" s="53" t="s">
        <v>238</v>
      </c>
      <c r="C256" s="54">
        <v>1205</v>
      </c>
      <c r="D256" s="55">
        <v>1362</v>
      </c>
      <c r="E256" s="55">
        <f t="shared" si="14"/>
        <v>157</v>
      </c>
      <c r="F256" s="56">
        <f t="shared" si="15"/>
        <v>0.130290456431535</v>
      </c>
    </row>
    <row r="257" ht="23" customHeight="1" spans="1:6">
      <c r="A257" s="52"/>
      <c r="B257" s="53" t="s">
        <v>239</v>
      </c>
      <c r="C257" s="54">
        <v>850</v>
      </c>
      <c r="D257" s="55">
        <v>1451</v>
      </c>
      <c r="E257" s="55">
        <f t="shared" si="14"/>
        <v>601</v>
      </c>
      <c r="F257" s="56">
        <f t="shared" si="15"/>
        <v>0.707058823529412</v>
      </c>
    </row>
    <row r="258" ht="23" customHeight="1" spans="1:6">
      <c r="A258" s="52"/>
      <c r="B258" s="53" t="s">
        <v>240</v>
      </c>
      <c r="C258" s="54">
        <v>1486</v>
      </c>
      <c r="D258" s="55">
        <v>1891</v>
      </c>
      <c r="E258" s="55">
        <f t="shared" si="14"/>
        <v>405</v>
      </c>
      <c r="F258" s="56">
        <f t="shared" si="15"/>
        <v>0.272543741588156</v>
      </c>
    </row>
    <row r="259" ht="23" customHeight="1" spans="1:6">
      <c r="A259" s="52"/>
      <c r="B259" s="53" t="s">
        <v>241</v>
      </c>
      <c r="C259" s="54">
        <v>1523</v>
      </c>
      <c r="D259" s="55">
        <v>2121</v>
      </c>
      <c r="E259" s="55">
        <f t="shared" si="14"/>
        <v>598</v>
      </c>
      <c r="F259" s="56">
        <f t="shared" si="15"/>
        <v>0.392646093237032</v>
      </c>
    </row>
    <row r="260" ht="23" customHeight="1" spans="1:6">
      <c r="A260" s="52"/>
      <c r="B260" s="53" t="s">
        <v>242</v>
      </c>
      <c r="C260" s="54">
        <v>10</v>
      </c>
      <c r="D260" s="55">
        <v>10</v>
      </c>
      <c r="E260" s="55">
        <f t="shared" si="14"/>
        <v>0</v>
      </c>
      <c r="F260" s="56">
        <f t="shared" si="15"/>
        <v>0</v>
      </c>
    </row>
    <row r="261" ht="23" customHeight="1" spans="1:6">
      <c r="A261" s="52"/>
      <c r="B261" s="53" t="s">
        <v>243</v>
      </c>
      <c r="C261" s="54">
        <v>95</v>
      </c>
      <c r="D261" s="55">
        <v>777</v>
      </c>
      <c r="E261" s="55">
        <f t="shared" si="14"/>
        <v>682</v>
      </c>
      <c r="F261" s="56">
        <f t="shared" si="15"/>
        <v>7.17894736842105</v>
      </c>
    </row>
    <row r="262" ht="23" customHeight="1" spans="1:6">
      <c r="A262" s="52"/>
      <c r="B262" s="53" t="s">
        <v>244</v>
      </c>
      <c r="C262" s="54">
        <v>1701</v>
      </c>
      <c r="D262" s="54">
        <v>2092</v>
      </c>
      <c r="E262" s="55">
        <f t="shared" si="14"/>
        <v>391</v>
      </c>
      <c r="F262" s="56">
        <f t="shared" si="15"/>
        <v>0.229864785420341</v>
      </c>
    </row>
    <row r="263" ht="23" customHeight="1" spans="1:6">
      <c r="A263" s="52"/>
      <c r="B263" s="53" t="s">
        <v>245</v>
      </c>
      <c r="C263" s="54">
        <v>933</v>
      </c>
      <c r="D263" s="55">
        <v>1350</v>
      </c>
      <c r="E263" s="55">
        <f t="shared" si="14"/>
        <v>417</v>
      </c>
      <c r="F263" s="56">
        <f t="shared" si="15"/>
        <v>0.446945337620579</v>
      </c>
    </row>
    <row r="264" ht="23" customHeight="1" spans="1:6">
      <c r="A264" s="52"/>
      <c r="B264" s="53" t="s">
        <v>246</v>
      </c>
      <c r="C264" s="54">
        <v>310</v>
      </c>
      <c r="D264" s="55">
        <v>260</v>
      </c>
      <c r="E264" s="55">
        <f t="shared" ref="E264:E327" si="16">D264-C264</f>
        <v>-50</v>
      </c>
      <c r="F264" s="56">
        <f t="shared" si="15"/>
        <v>-0.161290322580645</v>
      </c>
    </row>
    <row r="265" ht="23" customHeight="1" spans="1:6">
      <c r="A265" s="52"/>
      <c r="B265" s="53" t="s">
        <v>247</v>
      </c>
      <c r="C265" s="54">
        <v>25</v>
      </c>
      <c r="D265" s="55">
        <v>14</v>
      </c>
      <c r="E265" s="55">
        <f t="shared" si="16"/>
        <v>-11</v>
      </c>
      <c r="F265" s="56">
        <f t="shared" si="15"/>
        <v>-0.44</v>
      </c>
    </row>
    <row r="266" ht="23" customHeight="1" spans="1:6">
      <c r="A266" s="52"/>
      <c r="B266" s="53" t="s">
        <v>248</v>
      </c>
      <c r="C266" s="54">
        <v>64</v>
      </c>
      <c r="D266" s="55">
        <v>49</v>
      </c>
      <c r="E266" s="55">
        <f t="shared" si="16"/>
        <v>-15</v>
      </c>
      <c r="F266" s="56">
        <f t="shared" si="15"/>
        <v>-0.234375</v>
      </c>
    </row>
    <row r="267" ht="23" customHeight="1" spans="1:6">
      <c r="A267" s="52"/>
      <c r="B267" s="53" t="s">
        <v>249</v>
      </c>
      <c r="C267" s="54">
        <v>340</v>
      </c>
      <c r="D267" s="55">
        <v>318</v>
      </c>
      <c r="E267" s="55">
        <f t="shared" si="16"/>
        <v>-22</v>
      </c>
      <c r="F267" s="56">
        <f t="shared" si="15"/>
        <v>-0.0647058823529412</v>
      </c>
    </row>
    <row r="268" ht="23" customHeight="1" spans="1:6">
      <c r="A268" s="52"/>
      <c r="B268" s="53" t="s">
        <v>250</v>
      </c>
      <c r="C268" s="54">
        <v>29</v>
      </c>
      <c r="D268" s="55">
        <v>101</v>
      </c>
      <c r="E268" s="55">
        <f t="shared" si="16"/>
        <v>72</v>
      </c>
      <c r="F268" s="56">
        <f t="shared" si="15"/>
        <v>2.48275862068966</v>
      </c>
    </row>
    <row r="269" ht="23" customHeight="1" spans="1:6">
      <c r="A269" s="52"/>
      <c r="B269" s="53" t="s">
        <v>251</v>
      </c>
      <c r="C269" s="54">
        <v>6900</v>
      </c>
      <c r="D269" s="54">
        <v>9348</v>
      </c>
      <c r="E269" s="55">
        <f t="shared" si="16"/>
        <v>2448</v>
      </c>
      <c r="F269" s="56">
        <f t="shared" si="15"/>
        <v>0.354782608695652</v>
      </c>
    </row>
    <row r="270" ht="23" customHeight="1" spans="1:6">
      <c r="A270" s="52"/>
      <c r="B270" s="53" t="s">
        <v>252</v>
      </c>
      <c r="C270" s="54">
        <v>391</v>
      </c>
      <c r="D270" s="55">
        <v>533</v>
      </c>
      <c r="E270" s="55">
        <f t="shared" si="16"/>
        <v>142</v>
      </c>
      <c r="F270" s="56">
        <f t="shared" si="15"/>
        <v>0.363171355498721</v>
      </c>
    </row>
    <row r="271" ht="23" customHeight="1" spans="1:6">
      <c r="A271" s="52"/>
      <c r="B271" s="53" t="s">
        <v>253</v>
      </c>
      <c r="C271" s="54">
        <v>1358</v>
      </c>
      <c r="D271" s="55">
        <v>2159</v>
      </c>
      <c r="E271" s="55">
        <f t="shared" si="16"/>
        <v>801</v>
      </c>
      <c r="F271" s="56">
        <f t="shared" si="15"/>
        <v>0.589837997054492</v>
      </c>
    </row>
    <row r="272" ht="23" customHeight="1" spans="1:6">
      <c r="A272" s="52"/>
      <c r="B272" s="53" t="s">
        <v>254</v>
      </c>
      <c r="C272" s="54">
        <v>878</v>
      </c>
      <c r="D272" s="55">
        <v>1112</v>
      </c>
      <c r="E272" s="55">
        <f t="shared" si="16"/>
        <v>234</v>
      </c>
      <c r="F272" s="56">
        <f t="shared" si="15"/>
        <v>0.266514806378132</v>
      </c>
    </row>
    <row r="273" ht="23" customHeight="1" spans="1:6">
      <c r="A273" s="52"/>
      <c r="B273" s="53" t="s">
        <v>255</v>
      </c>
      <c r="C273" s="54">
        <v>4273</v>
      </c>
      <c r="D273" s="55">
        <v>5495</v>
      </c>
      <c r="E273" s="55">
        <f t="shared" si="16"/>
        <v>1222</v>
      </c>
      <c r="F273" s="56">
        <f t="shared" si="15"/>
        <v>0.28598174584601</v>
      </c>
    </row>
    <row r="274" ht="23" customHeight="1" spans="1:6">
      <c r="A274" s="52"/>
      <c r="B274" s="53" t="s">
        <v>256</v>
      </c>
      <c r="C274" s="54">
        <v>0</v>
      </c>
      <c r="D274" s="55">
        <v>49</v>
      </c>
      <c r="E274" s="55">
        <f t="shared" si="16"/>
        <v>49</v>
      </c>
      <c r="F274" s="56"/>
    </row>
    <row r="275" ht="23" customHeight="1" spans="1:6">
      <c r="A275" s="52"/>
      <c r="B275" s="53" t="s">
        <v>257</v>
      </c>
      <c r="C275" s="54">
        <v>7731</v>
      </c>
      <c r="D275" s="54">
        <v>8009</v>
      </c>
      <c r="E275" s="55">
        <f t="shared" si="16"/>
        <v>278</v>
      </c>
      <c r="F275" s="56">
        <f t="shared" ref="F275:F293" si="17">E275/C275</f>
        <v>0.0359591255982408</v>
      </c>
    </row>
    <row r="276" ht="23" customHeight="1" spans="1:6">
      <c r="A276" s="52"/>
      <c r="B276" s="53" t="s">
        <v>59</v>
      </c>
      <c r="C276" s="54">
        <v>357</v>
      </c>
      <c r="D276" s="55">
        <v>348</v>
      </c>
      <c r="E276" s="55">
        <f t="shared" si="16"/>
        <v>-9</v>
      </c>
      <c r="F276" s="56">
        <f t="shared" si="17"/>
        <v>-0.0252100840336134</v>
      </c>
    </row>
    <row r="277" ht="23" customHeight="1" spans="1:6">
      <c r="A277" s="52"/>
      <c r="B277" s="53" t="s">
        <v>60</v>
      </c>
      <c r="C277" s="54">
        <v>50</v>
      </c>
      <c r="D277" s="55">
        <v>40</v>
      </c>
      <c r="E277" s="55">
        <f t="shared" si="16"/>
        <v>-10</v>
      </c>
      <c r="F277" s="56">
        <f t="shared" si="17"/>
        <v>-0.2</v>
      </c>
    </row>
    <row r="278" ht="23" customHeight="1" spans="1:6">
      <c r="A278" s="52"/>
      <c r="B278" s="53" t="s">
        <v>258</v>
      </c>
      <c r="C278" s="54">
        <v>896</v>
      </c>
      <c r="D278" s="55">
        <v>850</v>
      </c>
      <c r="E278" s="55">
        <f t="shared" si="16"/>
        <v>-46</v>
      </c>
      <c r="F278" s="56">
        <f t="shared" si="17"/>
        <v>-0.0513392857142857</v>
      </c>
    </row>
    <row r="279" ht="23" customHeight="1" spans="1:6">
      <c r="A279" s="52"/>
      <c r="B279" s="53" t="s">
        <v>259</v>
      </c>
      <c r="C279" s="54">
        <v>1765</v>
      </c>
      <c r="D279" s="55">
        <v>1816</v>
      </c>
      <c r="E279" s="55">
        <f t="shared" si="16"/>
        <v>51</v>
      </c>
      <c r="F279" s="56">
        <f t="shared" si="17"/>
        <v>0.0288951841359773</v>
      </c>
    </row>
    <row r="280" ht="23" customHeight="1" spans="1:6">
      <c r="A280" s="52"/>
      <c r="B280" s="53" t="s">
        <v>260</v>
      </c>
      <c r="C280" s="54">
        <v>61</v>
      </c>
      <c r="D280" s="55">
        <v>17</v>
      </c>
      <c r="E280" s="55">
        <f t="shared" si="16"/>
        <v>-44</v>
      </c>
      <c r="F280" s="56">
        <f t="shared" si="17"/>
        <v>-0.721311475409836</v>
      </c>
    </row>
    <row r="281" ht="23" customHeight="1" spans="1:6">
      <c r="A281" s="52"/>
      <c r="B281" s="53" t="s">
        <v>261</v>
      </c>
      <c r="C281" s="54">
        <v>3751</v>
      </c>
      <c r="D281" s="55">
        <v>4241</v>
      </c>
      <c r="E281" s="55">
        <f t="shared" si="16"/>
        <v>490</v>
      </c>
      <c r="F281" s="56">
        <f t="shared" si="17"/>
        <v>0.130631831511597</v>
      </c>
    </row>
    <row r="282" ht="23" customHeight="1" spans="1:6">
      <c r="A282" s="52"/>
      <c r="B282" s="53" t="s">
        <v>262</v>
      </c>
      <c r="C282" s="54">
        <v>851</v>
      </c>
      <c r="D282" s="55">
        <v>697</v>
      </c>
      <c r="E282" s="55">
        <f t="shared" si="16"/>
        <v>-154</v>
      </c>
      <c r="F282" s="56">
        <f t="shared" si="17"/>
        <v>-0.18096357226792</v>
      </c>
    </row>
    <row r="283" ht="23" customHeight="1" spans="1:6">
      <c r="A283" s="52"/>
      <c r="B283" s="53" t="s">
        <v>263</v>
      </c>
      <c r="C283" s="54">
        <v>399</v>
      </c>
      <c r="D283" s="54">
        <v>406</v>
      </c>
      <c r="E283" s="55">
        <f t="shared" si="16"/>
        <v>7</v>
      </c>
      <c r="F283" s="56">
        <f t="shared" si="17"/>
        <v>0.0175438596491228</v>
      </c>
    </row>
    <row r="284" ht="23" customHeight="1" spans="1:6">
      <c r="A284" s="52"/>
      <c r="B284" s="53" t="s">
        <v>59</v>
      </c>
      <c r="C284" s="54">
        <v>238</v>
      </c>
      <c r="D284" s="55">
        <v>185</v>
      </c>
      <c r="E284" s="55">
        <f t="shared" si="16"/>
        <v>-53</v>
      </c>
      <c r="F284" s="56">
        <f t="shared" si="17"/>
        <v>-0.222689075630252</v>
      </c>
    </row>
    <row r="285" ht="23" customHeight="1" spans="1:6">
      <c r="A285" s="52"/>
      <c r="B285" s="53" t="s">
        <v>264</v>
      </c>
      <c r="C285" s="54">
        <v>161</v>
      </c>
      <c r="D285" s="55">
        <v>221</v>
      </c>
      <c r="E285" s="55">
        <f t="shared" si="16"/>
        <v>60</v>
      </c>
      <c r="F285" s="56">
        <f t="shared" si="17"/>
        <v>0.372670807453416</v>
      </c>
    </row>
    <row r="286" ht="23" customHeight="1" spans="1:6">
      <c r="A286" s="52"/>
      <c r="B286" s="53" t="s">
        <v>265</v>
      </c>
      <c r="C286" s="54">
        <v>3408</v>
      </c>
      <c r="D286" s="54">
        <v>4265</v>
      </c>
      <c r="E286" s="55">
        <f t="shared" si="16"/>
        <v>857</v>
      </c>
      <c r="F286" s="56">
        <f t="shared" si="17"/>
        <v>0.251467136150235</v>
      </c>
    </row>
    <row r="287" ht="23" customHeight="1" spans="1:6">
      <c r="A287" s="52"/>
      <c r="B287" s="53" t="s">
        <v>266</v>
      </c>
      <c r="C287" s="54">
        <v>3408</v>
      </c>
      <c r="D287" s="55">
        <v>4265</v>
      </c>
      <c r="E287" s="55">
        <f t="shared" si="16"/>
        <v>857</v>
      </c>
      <c r="F287" s="56">
        <f t="shared" si="17"/>
        <v>0.251467136150235</v>
      </c>
    </row>
    <row r="288" ht="23" customHeight="1" spans="1:6">
      <c r="A288" s="52"/>
      <c r="B288" s="53" t="s">
        <v>267</v>
      </c>
      <c r="C288" s="54">
        <v>1268</v>
      </c>
      <c r="D288" s="54">
        <v>1244</v>
      </c>
      <c r="E288" s="55">
        <f t="shared" si="16"/>
        <v>-24</v>
      </c>
      <c r="F288" s="56">
        <f t="shared" si="17"/>
        <v>-0.0189274447949527</v>
      </c>
    </row>
    <row r="289" ht="23" customHeight="1" spans="1:6">
      <c r="A289" s="52"/>
      <c r="B289" s="53" t="s">
        <v>268</v>
      </c>
      <c r="C289" s="54">
        <v>1268</v>
      </c>
      <c r="D289" s="55">
        <v>1244</v>
      </c>
      <c r="E289" s="55">
        <f t="shared" si="16"/>
        <v>-24</v>
      </c>
      <c r="F289" s="56">
        <f t="shared" si="17"/>
        <v>-0.0189274447949527</v>
      </c>
    </row>
    <row r="290" ht="23" customHeight="1" spans="1:6">
      <c r="A290" s="52"/>
      <c r="B290" s="53" t="s">
        <v>269</v>
      </c>
      <c r="C290" s="54">
        <v>28</v>
      </c>
      <c r="D290" s="54">
        <v>220</v>
      </c>
      <c r="E290" s="55">
        <f t="shared" si="16"/>
        <v>192</v>
      </c>
      <c r="F290" s="56">
        <f t="shared" si="17"/>
        <v>6.85714285714286</v>
      </c>
    </row>
    <row r="291" ht="23" customHeight="1" spans="1:6">
      <c r="A291" s="52"/>
      <c r="B291" s="53" t="s">
        <v>270</v>
      </c>
      <c r="C291" s="54">
        <v>28</v>
      </c>
      <c r="D291" s="55">
        <v>220</v>
      </c>
      <c r="E291" s="55">
        <f t="shared" si="16"/>
        <v>192</v>
      </c>
      <c r="F291" s="56">
        <f t="shared" si="17"/>
        <v>6.85714285714286</v>
      </c>
    </row>
    <row r="292" ht="23" customHeight="1" spans="1:6">
      <c r="A292" s="52"/>
      <c r="B292" s="53" t="s">
        <v>271</v>
      </c>
      <c r="C292" s="54">
        <v>1470</v>
      </c>
      <c r="D292" s="54">
        <v>1080</v>
      </c>
      <c r="E292" s="55">
        <f t="shared" si="16"/>
        <v>-390</v>
      </c>
      <c r="F292" s="56">
        <f t="shared" si="17"/>
        <v>-0.26530612244898</v>
      </c>
    </row>
    <row r="293" ht="23" customHeight="1" spans="1:6">
      <c r="A293" s="52"/>
      <c r="B293" s="53" t="s">
        <v>272</v>
      </c>
      <c r="C293" s="54">
        <v>1069</v>
      </c>
      <c r="D293" s="55">
        <v>818</v>
      </c>
      <c r="E293" s="55">
        <f t="shared" si="16"/>
        <v>-251</v>
      </c>
      <c r="F293" s="56">
        <f t="shared" si="17"/>
        <v>-0.234798877455566</v>
      </c>
    </row>
    <row r="294" ht="23" customHeight="1" spans="1:6">
      <c r="A294" s="52"/>
      <c r="B294" s="53" t="s">
        <v>273</v>
      </c>
      <c r="C294" s="54">
        <v>401</v>
      </c>
      <c r="D294" s="55">
        <v>262</v>
      </c>
      <c r="E294" s="55">
        <f t="shared" si="16"/>
        <v>-139</v>
      </c>
      <c r="F294" s="56"/>
    </row>
    <row r="295" ht="23" customHeight="1" spans="1:6">
      <c r="A295" s="52"/>
      <c r="B295" s="53" t="s">
        <v>274</v>
      </c>
      <c r="C295" s="54">
        <v>14238</v>
      </c>
      <c r="D295" s="54">
        <v>15487</v>
      </c>
      <c r="E295" s="55">
        <f t="shared" si="16"/>
        <v>1249</v>
      </c>
      <c r="F295" s="56">
        <f t="shared" ref="F295:F358" si="18">E295/C295</f>
        <v>0.0877229948026408</v>
      </c>
    </row>
    <row r="296" ht="23" customHeight="1" spans="1:6">
      <c r="A296" s="52"/>
      <c r="B296" s="53" t="s">
        <v>275</v>
      </c>
      <c r="C296" s="54">
        <v>11638</v>
      </c>
      <c r="D296" s="55">
        <v>7110</v>
      </c>
      <c r="E296" s="55">
        <f t="shared" si="16"/>
        <v>-4528</v>
      </c>
      <c r="F296" s="56">
        <f t="shared" si="18"/>
        <v>-0.389070286990892</v>
      </c>
    </row>
    <row r="297" ht="23" customHeight="1" spans="1:6">
      <c r="A297" s="52"/>
      <c r="B297" s="53" t="s">
        <v>276</v>
      </c>
      <c r="C297" s="54">
        <v>2600</v>
      </c>
      <c r="D297" s="55">
        <v>8377</v>
      </c>
      <c r="E297" s="55">
        <f t="shared" si="16"/>
        <v>5777</v>
      </c>
      <c r="F297" s="56">
        <f t="shared" si="18"/>
        <v>2.22192307692308</v>
      </c>
    </row>
    <row r="298" ht="23" customHeight="1" spans="1:6">
      <c r="A298" s="52"/>
      <c r="B298" s="53" t="s">
        <v>277</v>
      </c>
      <c r="C298" s="54">
        <v>1718</v>
      </c>
      <c r="D298" s="54">
        <v>1660</v>
      </c>
      <c r="E298" s="55">
        <f t="shared" si="16"/>
        <v>-58</v>
      </c>
      <c r="F298" s="56">
        <f t="shared" si="18"/>
        <v>-0.0337601862630966</v>
      </c>
    </row>
    <row r="299" ht="23" customHeight="1" spans="1:6">
      <c r="A299" s="52"/>
      <c r="B299" s="53" t="s">
        <v>59</v>
      </c>
      <c r="C299" s="54">
        <v>304</v>
      </c>
      <c r="D299" s="55">
        <v>316</v>
      </c>
      <c r="E299" s="55">
        <f t="shared" si="16"/>
        <v>12</v>
      </c>
      <c r="F299" s="56">
        <f t="shared" si="18"/>
        <v>0.0394736842105263</v>
      </c>
    </row>
    <row r="300" ht="23" customHeight="1" spans="1:6">
      <c r="A300" s="52"/>
      <c r="B300" s="53" t="s">
        <v>278</v>
      </c>
      <c r="C300" s="54">
        <v>396</v>
      </c>
      <c r="D300" s="55">
        <v>349</v>
      </c>
      <c r="E300" s="55">
        <f t="shared" si="16"/>
        <v>-47</v>
      </c>
      <c r="F300" s="56">
        <f t="shared" si="18"/>
        <v>-0.118686868686869</v>
      </c>
    </row>
    <row r="301" ht="23" customHeight="1" spans="1:6">
      <c r="A301" s="52"/>
      <c r="B301" s="53" t="s">
        <v>63</v>
      </c>
      <c r="C301" s="54">
        <v>92</v>
      </c>
      <c r="D301" s="55">
        <v>164</v>
      </c>
      <c r="E301" s="55">
        <f t="shared" si="16"/>
        <v>72</v>
      </c>
      <c r="F301" s="56">
        <f t="shared" si="18"/>
        <v>0.782608695652174</v>
      </c>
    </row>
    <row r="302" ht="23" customHeight="1" spans="1:6">
      <c r="A302" s="52"/>
      <c r="B302" s="53" t="s">
        <v>279</v>
      </c>
      <c r="C302" s="54">
        <v>926</v>
      </c>
      <c r="D302" s="55">
        <v>831</v>
      </c>
      <c r="E302" s="55">
        <f t="shared" si="16"/>
        <v>-95</v>
      </c>
      <c r="F302" s="56">
        <f t="shared" si="18"/>
        <v>-0.102591792656587</v>
      </c>
    </row>
    <row r="303" ht="23" customHeight="1" spans="1:6">
      <c r="A303" s="52"/>
      <c r="B303" s="53" t="s">
        <v>280</v>
      </c>
      <c r="C303" s="54">
        <v>0</v>
      </c>
      <c r="D303" s="54">
        <v>881</v>
      </c>
      <c r="E303" s="55">
        <f t="shared" si="16"/>
        <v>881</v>
      </c>
      <c r="F303" s="56" t="e">
        <f t="shared" si="18"/>
        <v>#DIV/0!</v>
      </c>
    </row>
    <row r="304" ht="23" customHeight="1" spans="1:6">
      <c r="A304" s="52"/>
      <c r="B304" s="53" t="s">
        <v>281</v>
      </c>
      <c r="C304" s="54">
        <v>532</v>
      </c>
      <c r="D304" s="55">
        <v>881</v>
      </c>
      <c r="E304" s="55">
        <f t="shared" si="16"/>
        <v>349</v>
      </c>
      <c r="F304" s="56">
        <f t="shared" si="18"/>
        <v>0.656015037593985</v>
      </c>
    </row>
    <row r="305" ht="23" customHeight="1" spans="1:6">
      <c r="A305" s="52" t="s">
        <v>282</v>
      </c>
      <c r="B305" s="53" t="s">
        <v>283</v>
      </c>
      <c r="C305" s="54">
        <v>88205</v>
      </c>
      <c r="D305" s="54">
        <v>129997</v>
      </c>
      <c r="E305" s="55">
        <f t="shared" si="16"/>
        <v>41792</v>
      </c>
      <c r="F305" s="56">
        <f t="shared" si="18"/>
        <v>0.473805339833343</v>
      </c>
    </row>
    <row r="306" ht="23" customHeight="1" spans="1:6">
      <c r="A306" s="52"/>
      <c r="B306" s="53" t="s">
        <v>284</v>
      </c>
      <c r="C306" s="54">
        <v>1439</v>
      </c>
      <c r="D306" s="54">
        <v>1396</v>
      </c>
      <c r="E306" s="55">
        <f t="shared" si="16"/>
        <v>-43</v>
      </c>
      <c r="F306" s="56">
        <f t="shared" si="18"/>
        <v>-0.0298818624044475</v>
      </c>
    </row>
    <row r="307" ht="23" customHeight="1" spans="1:6">
      <c r="A307" s="52"/>
      <c r="B307" s="53" t="s">
        <v>59</v>
      </c>
      <c r="C307" s="54">
        <v>715</v>
      </c>
      <c r="D307" s="55">
        <v>668</v>
      </c>
      <c r="E307" s="55">
        <f t="shared" si="16"/>
        <v>-47</v>
      </c>
      <c r="F307" s="56">
        <f t="shared" si="18"/>
        <v>-0.0657342657342657</v>
      </c>
    </row>
    <row r="308" ht="23" customHeight="1" spans="1:6">
      <c r="A308" s="52"/>
      <c r="B308" s="53" t="s">
        <v>60</v>
      </c>
      <c r="C308" s="54">
        <v>430</v>
      </c>
      <c r="D308" s="55">
        <v>232</v>
      </c>
      <c r="E308" s="55">
        <f t="shared" si="16"/>
        <v>-198</v>
      </c>
      <c r="F308" s="56">
        <f t="shared" si="18"/>
        <v>-0.46046511627907</v>
      </c>
    </row>
    <row r="309" ht="23" customHeight="1" spans="1:6">
      <c r="A309" s="52"/>
      <c r="B309" s="53" t="s">
        <v>285</v>
      </c>
      <c r="C309" s="54">
        <v>294</v>
      </c>
      <c r="D309" s="55">
        <v>496</v>
      </c>
      <c r="E309" s="55">
        <f t="shared" si="16"/>
        <v>202</v>
      </c>
      <c r="F309" s="56">
        <f t="shared" si="18"/>
        <v>0.687074829931973</v>
      </c>
    </row>
    <row r="310" ht="23" customHeight="1" spans="1:6">
      <c r="A310" s="52"/>
      <c r="B310" s="53" t="s">
        <v>286</v>
      </c>
      <c r="C310" s="54">
        <v>4163</v>
      </c>
      <c r="D310" s="54">
        <v>4221</v>
      </c>
      <c r="E310" s="55">
        <f t="shared" si="16"/>
        <v>58</v>
      </c>
      <c r="F310" s="56">
        <f t="shared" si="18"/>
        <v>0.0139322603891424</v>
      </c>
    </row>
    <row r="311" ht="23" customHeight="1" spans="1:6">
      <c r="A311" s="52"/>
      <c r="B311" s="53" t="s">
        <v>287</v>
      </c>
      <c r="C311" s="54">
        <v>4163</v>
      </c>
      <c r="D311" s="55">
        <v>4221</v>
      </c>
      <c r="E311" s="55">
        <f t="shared" si="16"/>
        <v>58</v>
      </c>
      <c r="F311" s="56">
        <f t="shared" si="18"/>
        <v>0.0139322603891424</v>
      </c>
    </row>
    <row r="312" ht="23" customHeight="1" spans="1:6">
      <c r="A312" s="52"/>
      <c r="B312" s="53" t="s">
        <v>288</v>
      </c>
      <c r="C312" s="54">
        <v>30692</v>
      </c>
      <c r="D312" s="54">
        <v>32813</v>
      </c>
      <c r="E312" s="55">
        <f t="shared" si="16"/>
        <v>2121</v>
      </c>
      <c r="F312" s="56">
        <f t="shared" si="18"/>
        <v>0.0691059559494331</v>
      </c>
    </row>
    <row r="313" ht="23" customHeight="1" spans="1:6">
      <c r="A313" s="52"/>
      <c r="B313" s="53" t="s">
        <v>289</v>
      </c>
      <c r="C313" s="54">
        <v>10947</v>
      </c>
      <c r="D313" s="55">
        <v>13965</v>
      </c>
      <c r="E313" s="55">
        <f t="shared" si="16"/>
        <v>3018</v>
      </c>
      <c r="F313" s="56">
        <f t="shared" si="18"/>
        <v>0.27569197040285</v>
      </c>
    </row>
    <row r="314" ht="23" customHeight="1" spans="1:6">
      <c r="A314" s="52"/>
      <c r="B314" s="53" t="s">
        <v>290</v>
      </c>
      <c r="C314" s="54">
        <v>15387</v>
      </c>
      <c r="D314" s="55">
        <v>13428</v>
      </c>
      <c r="E314" s="55">
        <f t="shared" si="16"/>
        <v>-1959</v>
      </c>
      <c r="F314" s="56">
        <f t="shared" si="18"/>
        <v>-0.127315266133749</v>
      </c>
    </row>
    <row r="315" ht="23" customHeight="1" spans="1:6">
      <c r="A315" s="52"/>
      <c r="B315" s="53" t="s">
        <v>291</v>
      </c>
      <c r="C315" s="54">
        <v>4358</v>
      </c>
      <c r="D315" s="55">
        <v>5420</v>
      </c>
      <c r="E315" s="55">
        <f t="shared" si="16"/>
        <v>1062</v>
      </c>
      <c r="F315" s="56">
        <f t="shared" si="18"/>
        <v>0.243689765947682</v>
      </c>
    </row>
    <row r="316" ht="23" customHeight="1" spans="1:6">
      <c r="A316" s="52"/>
      <c r="B316" s="53" t="s">
        <v>292</v>
      </c>
      <c r="C316" s="54">
        <v>18671</v>
      </c>
      <c r="D316" s="54">
        <v>70347</v>
      </c>
      <c r="E316" s="55">
        <f t="shared" si="16"/>
        <v>51676</v>
      </c>
      <c r="F316" s="56">
        <f t="shared" si="18"/>
        <v>2.7677146376734</v>
      </c>
    </row>
    <row r="317" ht="23" customHeight="1" spans="1:6">
      <c r="A317" s="52"/>
      <c r="B317" s="53" t="s">
        <v>293</v>
      </c>
      <c r="C317" s="54">
        <v>2440</v>
      </c>
      <c r="D317" s="55">
        <v>1890</v>
      </c>
      <c r="E317" s="55">
        <f t="shared" si="16"/>
        <v>-550</v>
      </c>
      <c r="F317" s="56">
        <f t="shared" si="18"/>
        <v>-0.225409836065574</v>
      </c>
    </row>
    <row r="318" ht="23" customHeight="1" spans="1:6">
      <c r="A318" s="52"/>
      <c r="B318" s="53" t="s">
        <v>294</v>
      </c>
      <c r="C318" s="54">
        <v>1208</v>
      </c>
      <c r="D318" s="55">
        <v>1073</v>
      </c>
      <c r="E318" s="55">
        <f t="shared" si="16"/>
        <v>-135</v>
      </c>
      <c r="F318" s="56">
        <f t="shared" si="18"/>
        <v>-0.111754966887417</v>
      </c>
    </row>
    <row r="319" ht="23" customHeight="1" spans="1:6">
      <c r="A319" s="52"/>
      <c r="B319" s="53" t="s">
        <v>295</v>
      </c>
      <c r="C319" s="54">
        <v>1411</v>
      </c>
      <c r="D319" s="55">
        <v>1264</v>
      </c>
      <c r="E319" s="55">
        <f t="shared" si="16"/>
        <v>-147</v>
      </c>
      <c r="F319" s="56">
        <f t="shared" si="18"/>
        <v>-0.104181431608788</v>
      </c>
    </row>
    <row r="320" ht="23" customHeight="1" spans="1:6">
      <c r="A320" s="52"/>
      <c r="B320" s="53" t="s">
        <v>296</v>
      </c>
      <c r="C320" s="54">
        <v>810</v>
      </c>
      <c r="D320" s="55">
        <v>652</v>
      </c>
      <c r="E320" s="55">
        <f t="shared" si="16"/>
        <v>-158</v>
      </c>
      <c r="F320" s="56">
        <f t="shared" si="18"/>
        <v>-0.195061728395062</v>
      </c>
    </row>
    <row r="321" ht="23" customHeight="1" spans="1:6">
      <c r="A321" s="52"/>
      <c r="B321" s="53" t="s">
        <v>297</v>
      </c>
      <c r="C321" s="54">
        <v>5446</v>
      </c>
      <c r="D321" s="55">
        <v>8701</v>
      </c>
      <c r="E321" s="55">
        <f t="shared" si="16"/>
        <v>3255</v>
      </c>
      <c r="F321" s="56">
        <f t="shared" si="18"/>
        <v>0.597686375321337</v>
      </c>
    </row>
    <row r="322" ht="23" customHeight="1" spans="1:6">
      <c r="A322" s="52"/>
      <c r="B322" s="53" t="s">
        <v>298</v>
      </c>
      <c r="C322" s="54">
        <v>450</v>
      </c>
      <c r="D322" s="55">
        <v>218</v>
      </c>
      <c r="E322" s="55">
        <f t="shared" si="16"/>
        <v>-232</v>
      </c>
      <c r="F322" s="56">
        <f t="shared" si="18"/>
        <v>-0.515555555555556</v>
      </c>
    </row>
    <row r="323" ht="23" customHeight="1" spans="1:6">
      <c r="A323" s="52"/>
      <c r="B323" s="53" t="s">
        <v>299</v>
      </c>
      <c r="C323" s="54">
        <v>6172</v>
      </c>
      <c r="D323" s="55">
        <v>54522</v>
      </c>
      <c r="E323" s="55">
        <f t="shared" si="16"/>
        <v>48350</v>
      </c>
      <c r="F323" s="56">
        <f t="shared" si="18"/>
        <v>7.83376539209332</v>
      </c>
    </row>
    <row r="324" ht="23" customHeight="1" spans="1:6">
      <c r="A324" s="52"/>
      <c r="B324" s="53" t="s">
        <v>300</v>
      </c>
      <c r="C324" s="54">
        <v>734</v>
      </c>
      <c r="D324" s="55">
        <v>2027</v>
      </c>
      <c r="E324" s="55">
        <f t="shared" si="16"/>
        <v>1293</v>
      </c>
      <c r="F324" s="56">
        <f t="shared" si="18"/>
        <v>1.76158038147139</v>
      </c>
    </row>
    <row r="325" ht="23" customHeight="1" spans="1:6">
      <c r="A325" s="52"/>
      <c r="B325" s="53" t="s">
        <v>301</v>
      </c>
      <c r="C325" s="54">
        <v>1480</v>
      </c>
      <c r="D325" s="54">
        <v>1425</v>
      </c>
      <c r="E325" s="55">
        <f t="shared" si="16"/>
        <v>-55</v>
      </c>
      <c r="F325" s="56">
        <f t="shared" si="18"/>
        <v>-0.0371621621621622</v>
      </c>
    </row>
    <row r="326" ht="23" customHeight="1" spans="1:6">
      <c r="A326" s="52"/>
      <c r="B326" s="53" t="s">
        <v>302</v>
      </c>
      <c r="C326" s="54">
        <v>1480</v>
      </c>
      <c r="D326" s="55">
        <v>1425</v>
      </c>
      <c r="E326" s="55">
        <f t="shared" si="16"/>
        <v>-55</v>
      </c>
      <c r="F326" s="56">
        <f t="shared" si="18"/>
        <v>-0.0371621621621622</v>
      </c>
    </row>
    <row r="327" ht="23" customHeight="1" spans="1:6">
      <c r="A327" s="52"/>
      <c r="B327" s="53" t="s">
        <v>303</v>
      </c>
      <c r="C327" s="54">
        <v>5171</v>
      </c>
      <c r="D327" s="54">
        <v>6056</v>
      </c>
      <c r="E327" s="55">
        <f t="shared" si="16"/>
        <v>885</v>
      </c>
      <c r="F327" s="56">
        <f t="shared" si="18"/>
        <v>0.171146780119899</v>
      </c>
    </row>
    <row r="328" ht="23" customHeight="1" spans="1:6">
      <c r="A328" s="52"/>
      <c r="B328" s="53" t="s">
        <v>304</v>
      </c>
      <c r="C328" s="54">
        <v>0</v>
      </c>
      <c r="D328" s="55">
        <v>12</v>
      </c>
      <c r="E328" s="55">
        <f>D328-C328</f>
        <v>12</v>
      </c>
      <c r="F328" s="56"/>
    </row>
    <row r="329" ht="23" customHeight="1" spans="1:6">
      <c r="A329" s="52"/>
      <c r="B329" s="53" t="s">
        <v>305</v>
      </c>
      <c r="C329" s="54">
        <v>5171</v>
      </c>
      <c r="D329" s="55">
        <v>6044</v>
      </c>
      <c r="E329" s="55">
        <f>D329-C329</f>
        <v>873</v>
      </c>
      <c r="F329" s="56"/>
    </row>
    <row r="330" ht="23" customHeight="1" spans="1:6">
      <c r="A330" s="52"/>
      <c r="B330" s="53" t="s">
        <v>306</v>
      </c>
      <c r="C330" s="54">
        <v>6290</v>
      </c>
      <c r="D330" s="54">
        <v>5594</v>
      </c>
      <c r="E330" s="55">
        <f t="shared" ref="E330:E392" si="19">D330-C330</f>
        <v>-696</v>
      </c>
      <c r="F330" s="56">
        <f t="shared" ref="F330:F359" si="20">E330/C330</f>
        <v>-0.110651828298887</v>
      </c>
    </row>
    <row r="331" ht="23" customHeight="1" spans="1:6">
      <c r="A331" s="52"/>
      <c r="B331" s="53" t="s">
        <v>307</v>
      </c>
      <c r="C331" s="54">
        <v>3274</v>
      </c>
      <c r="D331" s="55">
        <v>3196</v>
      </c>
      <c r="E331" s="55">
        <f t="shared" si="19"/>
        <v>-78</v>
      </c>
      <c r="F331" s="56">
        <f t="shared" si="20"/>
        <v>-0.0238240684178375</v>
      </c>
    </row>
    <row r="332" ht="23" customHeight="1" spans="1:6">
      <c r="A332" s="52"/>
      <c r="B332" s="53" t="s">
        <v>308</v>
      </c>
      <c r="C332" s="54">
        <v>1333</v>
      </c>
      <c r="D332" s="55">
        <v>1233</v>
      </c>
      <c r="E332" s="55">
        <f t="shared" si="19"/>
        <v>-100</v>
      </c>
      <c r="F332" s="56">
        <f t="shared" si="20"/>
        <v>-0.0750187546886722</v>
      </c>
    </row>
    <row r="333" ht="23" customHeight="1" spans="1:6">
      <c r="A333" s="52"/>
      <c r="B333" s="53" t="s">
        <v>309</v>
      </c>
      <c r="C333" s="54">
        <v>1652</v>
      </c>
      <c r="D333" s="55">
        <v>1165</v>
      </c>
      <c r="E333" s="55">
        <f t="shared" si="19"/>
        <v>-487</v>
      </c>
      <c r="F333" s="56">
        <f t="shared" si="20"/>
        <v>-0.294794188861985</v>
      </c>
    </row>
    <row r="334" ht="23" customHeight="1" spans="1:6">
      <c r="A334" s="52"/>
      <c r="B334" s="53" t="s">
        <v>310</v>
      </c>
      <c r="C334" s="54">
        <v>31</v>
      </c>
      <c r="D334" s="55"/>
      <c r="E334" s="55">
        <f t="shared" si="19"/>
        <v>-31</v>
      </c>
      <c r="F334" s="56">
        <f t="shared" si="20"/>
        <v>-1</v>
      </c>
    </row>
    <row r="335" ht="23" customHeight="1" spans="1:6">
      <c r="A335" s="52"/>
      <c r="B335" s="53" t="s">
        <v>311</v>
      </c>
      <c r="C335" s="54">
        <v>17486</v>
      </c>
      <c r="D335" s="54">
        <v>5900</v>
      </c>
      <c r="E335" s="55">
        <f t="shared" si="19"/>
        <v>-11586</v>
      </c>
      <c r="F335" s="56">
        <f t="shared" si="20"/>
        <v>-0.662587212627245</v>
      </c>
    </row>
    <row r="336" ht="23" customHeight="1" spans="1:6">
      <c r="A336" s="52"/>
      <c r="B336" s="53" t="s">
        <v>312</v>
      </c>
      <c r="C336" s="54">
        <v>16586</v>
      </c>
      <c r="D336" s="55">
        <v>5000</v>
      </c>
      <c r="E336" s="55">
        <f t="shared" si="19"/>
        <v>-11586</v>
      </c>
      <c r="F336" s="56">
        <f t="shared" si="20"/>
        <v>-0.6985409381406</v>
      </c>
    </row>
    <row r="337" ht="23" customHeight="1" spans="1:6">
      <c r="A337" s="52"/>
      <c r="B337" s="53" t="s">
        <v>313</v>
      </c>
      <c r="C337" s="54">
        <v>900</v>
      </c>
      <c r="D337" s="55">
        <v>900</v>
      </c>
      <c r="E337" s="55">
        <f t="shared" si="19"/>
        <v>0</v>
      </c>
      <c r="F337" s="56">
        <f t="shared" si="20"/>
        <v>0</v>
      </c>
    </row>
    <row r="338" ht="23" customHeight="1" spans="1:6">
      <c r="A338" s="52"/>
      <c r="B338" s="53" t="s">
        <v>314</v>
      </c>
      <c r="C338" s="54">
        <v>1244</v>
      </c>
      <c r="D338" s="54">
        <v>819</v>
      </c>
      <c r="E338" s="55">
        <f t="shared" si="19"/>
        <v>-425</v>
      </c>
      <c r="F338" s="56">
        <f t="shared" si="20"/>
        <v>-0.341639871382637</v>
      </c>
    </row>
    <row r="339" ht="23" customHeight="1" spans="1:6">
      <c r="A339" s="52"/>
      <c r="B339" s="53" t="s">
        <v>315</v>
      </c>
      <c r="C339" s="54">
        <v>1243</v>
      </c>
      <c r="D339" s="55">
        <v>818</v>
      </c>
      <c r="E339" s="55">
        <f t="shared" si="19"/>
        <v>-425</v>
      </c>
      <c r="F339" s="56">
        <f t="shared" si="20"/>
        <v>-0.341914722445696</v>
      </c>
    </row>
    <row r="340" ht="23" customHeight="1" spans="1:6">
      <c r="A340" s="52"/>
      <c r="B340" s="53" t="s">
        <v>316</v>
      </c>
      <c r="C340" s="54">
        <v>1</v>
      </c>
      <c r="D340" s="55">
        <v>1</v>
      </c>
      <c r="E340" s="55">
        <f t="shared" si="19"/>
        <v>0</v>
      </c>
      <c r="F340" s="56">
        <f t="shared" si="20"/>
        <v>0</v>
      </c>
    </row>
    <row r="341" ht="23" customHeight="1" spans="1:6">
      <c r="A341" s="52"/>
      <c r="B341" s="53" t="s">
        <v>317</v>
      </c>
      <c r="C341" s="54">
        <v>130</v>
      </c>
      <c r="D341" s="54">
        <v>60</v>
      </c>
      <c r="E341" s="55">
        <f t="shared" si="19"/>
        <v>-70</v>
      </c>
      <c r="F341" s="56">
        <f t="shared" si="20"/>
        <v>-0.538461538461538</v>
      </c>
    </row>
    <row r="342" ht="23" customHeight="1" spans="1:6">
      <c r="A342" s="52"/>
      <c r="B342" s="53" t="s">
        <v>318</v>
      </c>
      <c r="C342" s="54">
        <v>130</v>
      </c>
      <c r="D342" s="55">
        <v>60</v>
      </c>
      <c r="E342" s="55">
        <f t="shared" si="19"/>
        <v>-70</v>
      </c>
      <c r="F342" s="56">
        <f t="shared" si="20"/>
        <v>-0.538461538461538</v>
      </c>
    </row>
    <row r="343" ht="23" customHeight="1" spans="1:6">
      <c r="A343" s="52"/>
      <c r="B343" s="53" t="s">
        <v>319</v>
      </c>
      <c r="C343" s="54">
        <v>1305</v>
      </c>
      <c r="D343" s="54">
        <v>1187</v>
      </c>
      <c r="E343" s="55">
        <f t="shared" si="19"/>
        <v>-118</v>
      </c>
      <c r="F343" s="56">
        <f t="shared" si="20"/>
        <v>-0.0904214559386973</v>
      </c>
    </row>
    <row r="344" ht="23" customHeight="1" spans="1:6">
      <c r="A344" s="52"/>
      <c r="B344" s="53" t="s">
        <v>59</v>
      </c>
      <c r="C344" s="54">
        <v>960</v>
      </c>
      <c r="D344" s="55">
        <v>928</v>
      </c>
      <c r="E344" s="55">
        <f t="shared" si="19"/>
        <v>-32</v>
      </c>
      <c r="F344" s="56">
        <f t="shared" si="20"/>
        <v>-0.0333333333333333</v>
      </c>
    </row>
    <row r="345" ht="23" customHeight="1" spans="1:6">
      <c r="A345" s="52"/>
      <c r="B345" s="53" t="s">
        <v>320</v>
      </c>
      <c r="C345" s="54">
        <v>313</v>
      </c>
      <c r="D345" s="55">
        <v>213</v>
      </c>
      <c r="E345" s="55">
        <f t="shared" si="19"/>
        <v>-100</v>
      </c>
      <c r="F345" s="56">
        <f t="shared" si="20"/>
        <v>-0.319488817891374</v>
      </c>
    </row>
    <row r="346" ht="23" customHeight="1" spans="1:6">
      <c r="A346" s="52"/>
      <c r="B346" s="53" t="s">
        <v>63</v>
      </c>
      <c r="C346" s="54">
        <v>32</v>
      </c>
      <c r="D346" s="55">
        <v>46</v>
      </c>
      <c r="E346" s="55">
        <f t="shared" si="19"/>
        <v>14</v>
      </c>
      <c r="F346" s="56">
        <f t="shared" si="20"/>
        <v>0.4375</v>
      </c>
    </row>
    <row r="347" ht="23" customHeight="1" spans="1:6">
      <c r="A347" s="52"/>
      <c r="B347" s="53" t="s">
        <v>321</v>
      </c>
      <c r="C347" s="54">
        <v>69</v>
      </c>
      <c r="D347" s="54">
        <v>48</v>
      </c>
      <c r="E347" s="55">
        <f t="shared" si="19"/>
        <v>-21</v>
      </c>
      <c r="F347" s="56">
        <f t="shared" si="20"/>
        <v>-0.304347826086957</v>
      </c>
    </row>
    <row r="348" ht="23" customHeight="1" spans="1:6">
      <c r="A348" s="52"/>
      <c r="B348" s="53" t="s">
        <v>322</v>
      </c>
      <c r="C348" s="54">
        <v>0</v>
      </c>
      <c r="D348" s="55">
        <v>48</v>
      </c>
      <c r="E348" s="55">
        <f t="shared" si="19"/>
        <v>48</v>
      </c>
      <c r="F348" s="56" t="e">
        <f t="shared" si="20"/>
        <v>#DIV/0!</v>
      </c>
    </row>
    <row r="349" ht="23" customHeight="1" spans="1:6">
      <c r="A349" s="52"/>
      <c r="B349" s="53" t="s">
        <v>323</v>
      </c>
      <c r="C349" s="54">
        <v>64</v>
      </c>
      <c r="D349" s="54">
        <v>131</v>
      </c>
      <c r="E349" s="55">
        <f t="shared" si="19"/>
        <v>67</v>
      </c>
      <c r="F349" s="56">
        <f t="shared" si="20"/>
        <v>1.046875</v>
      </c>
    </row>
    <row r="350" ht="23" customHeight="1" spans="1:6">
      <c r="A350" s="52"/>
      <c r="B350" s="53" t="s">
        <v>324</v>
      </c>
      <c r="C350" s="54">
        <v>0</v>
      </c>
      <c r="D350" s="55">
        <v>131</v>
      </c>
      <c r="E350" s="55">
        <f t="shared" si="19"/>
        <v>131</v>
      </c>
      <c r="F350" s="56" t="e">
        <f t="shared" si="20"/>
        <v>#DIV/0!</v>
      </c>
    </row>
    <row r="351" ht="23" customHeight="1" spans="1:6">
      <c r="A351" s="52" t="s">
        <v>325</v>
      </c>
      <c r="B351" s="53" t="s">
        <v>326</v>
      </c>
      <c r="C351" s="54">
        <v>9160</v>
      </c>
      <c r="D351" s="54">
        <v>5321</v>
      </c>
      <c r="E351" s="55">
        <f t="shared" si="19"/>
        <v>-3839</v>
      </c>
      <c r="F351" s="56">
        <f t="shared" si="20"/>
        <v>-0.41910480349345</v>
      </c>
    </row>
    <row r="352" ht="23" customHeight="1" spans="1:6">
      <c r="A352" s="52"/>
      <c r="B352" s="53" t="s">
        <v>327</v>
      </c>
      <c r="C352" s="54">
        <v>2872</v>
      </c>
      <c r="D352" s="54">
        <v>2258</v>
      </c>
      <c r="E352" s="55">
        <f t="shared" si="19"/>
        <v>-614</v>
      </c>
      <c r="F352" s="56">
        <f t="shared" si="20"/>
        <v>-0.213788300835655</v>
      </c>
    </row>
    <row r="353" ht="23" customHeight="1" spans="1:6">
      <c r="A353" s="52"/>
      <c r="B353" s="53" t="s">
        <v>59</v>
      </c>
      <c r="C353" s="54">
        <v>934</v>
      </c>
      <c r="D353" s="55">
        <v>901</v>
      </c>
      <c r="E353" s="55">
        <f t="shared" si="19"/>
        <v>-33</v>
      </c>
      <c r="F353" s="56">
        <f t="shared" si="20"/>
        <v>-0.0353319057815846</v>
      </c>
    </row>
    <row r="354" ht="23" customHeight="1" spans="1:6">
      <c r="A354" s="52"/>
      <c r="B354" s="53" t="s">
        <v>60</v>
      </c>
      <c r="C354" s="54">
        <v>35</v>
      </c>
      <c r="D354" s="55">
        <v>33</v>
      </c>
      <c r="E354" s="55">
        <f t="shared" si="19"/>
        <v>-2</v>
      </c>
      <c r="F354" s="56">
        <f t="shared" si="20"/>
        <v>-0.0571428571428571</v>
      </c>
    </row>
    <row r="355" ht="23" customHeight="1" spans="1:6">
      <c r="A355" s="52"/>
      <c r="B355" s="53" t="s">
        <v>328</v>
      </c>
      <c r="C355" s="54">
        <v>1903</v>
      </c>
      <c r="D355" s="55">
        <v>1324</v>
      </c>
      <c r="E355" s="55">
        <f t="shared" si="19"/>
        <v>-579</v>
      </c>
      <c r="F355" s="56">
        <f t="shared" si="20"/>
        <v>-0.304256437204414</v>
      </c>
    </row>
    <row r="356" ht="23" customHeight="1" spans="1:6">
      <c r="A356" s="52"/>
      <c r="B356" s="53" t="s">
        <v>329</v>
      </c>
      <c r="C356" s="54">
        <v>472</v>
      </c>
      <c r="D356" s="54">
        <v>693</v>
      </c>
      <c r="E356" s="55">
        <f t="shared" si="19"/>
        <v>221</v>
      </c>
      <c r="F356" s="56">
        <f t="shared" si="20"/>
        <v>0.468220338983051</v>
      </c>
    </row>
    <row r="357" ht="23" customHeight="1" spans="1:6">
      <c r="A357" s="52"/>
      <c r="B357" s="53" t="s">
        <v>330</v>
      </c>
      <c r="C357" s="54">
        <v>472</v>
      </c>
      <c r="D357" s="55">
        <v>693</v>
      </c>
      <c r="E357" s="55">
        <f t="shared" si="19"/>
        <v>221</v>
      </c>
      <c r="F357" s="56">
        <f t="shared" si="20"/>
        <v>0.468220338983051</v>
      </c>
    </row>
    <row r="358" ht="23" customHeight="1" spans="1:6">
      <c r="A358" s="52"/>
      <c r="B358" s="53" t="s">
        <v>331</v>
      </c>
      <c r="C358" s="54">
        <v>3941</v>
      </c>
      <c r="D358" s="54">
        <v>1323</v>
      </c>
      <c r="E358" s="55">
        <f t="shared" si="19"/>
        <v>-2618</v>
      </c>
      <c r="F358" s="56">
        <f t="shared" si="20"/>
        <v>-0.664298401420959</v>
      </c>
    </row>
    <row r="359" ht="23" customHeight="1" spans="1:6">
      <c r="A359" s="52"/>
      <c r="B359" s="53" t="s">
        <v>332</v>
      </c>
      <c r="C359" s="54">
        <v>650</v>
      </c>
      <c r="D359" s="55">
        <v>430</v>
      </c>
      <c r="E359" s="55">
        <f t="shared" si="19"/>
        <v>-220</v>
      </c>
      <c r="F359" s="56">
        <f t="shared" si="20"/>
        <v>-0.338461538461538</v>
      </c>
    </row>
    <row r="360" ht="23" customHeight="1" spans="1:6">
      <c r="A360" s="52"/>
      <c r="B360" s="53" t="s">
        <v>333</v>
      </c>
      <c r="C360" s="54">
        <v>0</v>
      </c>
      <c r="D360" s="55">
        <v>627</v>
      </c>
      <c r="E360" s="55">
        <f t="shared" si="19"/>
        <v>627</v>
      </c>
      <c r="F360" s="56"/>
    </row>
    <row r="361" ht="23" customHeight="1" spans="1:6">
      <c r="A361" s="52"/>
      <c r="B361" s="53" t="s">
        <v>334</v>
      </c>
      <c r="C361" s="54">
        <v>3291</v>
      </c>
      <c r="D361" s="55">
        <v>266</v>
      </c>
      <c r="E361" s="55">
        <f t="shared" si="19"/>
        <v>-3025</v>
      </c>
      <c r="F361" s="56"/>
    </row>
    <row r="362" ht="23" customHeight="1" spans="1:6">
      <c r="A362" s="52"/>
      <c r="B362" s="53" t="s">
        <v>335</v>
      </c>
      <c r="C362" s="54">
        <v>644</v>
      </c>
      <c r="D362" s="54">
        <v>269</v>
      </c>
      <c r="E362" s="55">
        <f t="shared" si="19"/>
        <v>-375</v>
      </c>
      <c r="F362" s="56">
        <f t="shared" ref="F362:F380" si="21">E362/C362</f>
        <v>-0.582298136645963</v>
      </c>
    </row>
    <row r="363" ht="23" customHeight="1" spans="1:6">
      <c r="A363" s="52"/>
      <c r="B363" s="53" t="s">
        <v>336</v>
      </c>
      <c r="C363" s="54">
        <v>0</v>
      </c>
      <c r="D363" s="55">
        <v>269</v>
      </c>
      <c r="E363" s="55">
        <f t="shared" si="19"/>
        <v>269</v>
      </c>
      <c r="F363" s="56" t="e">
        <f t="shared" si="21"/>
        <v>#DIV/0!</v>
      </c>
    </row>
    <row r="364" ht="23" customHeight="1" spans="1:6">
      <c r="A364" s="52"/>
      <c r="B364" s="53" t="s">
        <v>337</v>
      </c>
      <c r="C364" s="54">
        <v>344</v>
      </c>
      <c r="D364" s="54">
        <v>477</v>
      </c>
      <c r="E364" s="55">
        <f t="shared" si="19"/>
        <v>133</v>
      </c>
      <c r="F364" s="56">
        <f t="shared" si="21"/>
        <v>0.386627906976744</v>
      </c>
    </row>
    <row r="365" ht="23" customHeight="1" spans="1:6">
      <c r="A365" s="52"/>
      <c r="B365" s="53" t="s">
        <v>338</v>
      </c>
      <c r="C365" s="54">
        <v>126</v>
      </c>
      <c r="D365" s="55">
        <v>186</v>
      </c>
      <c r="E365" s="55">
        <f t="shared" si="19"/>
        <v>60</v>
      </c>
      <c r="F365" s="56">
        <f t="shared" si="21"/>
        <v>0.476190476190476</v>
      </c>
    </row>
    <row r="366" ht="23" customHeight="1" spans="1:6">
      <c r="A366" s="52"/>
      <c r="B366" s="53" t="s">
        <v>339</v>
      </c>
      <c r="C366" s="54">
        <v>218</v>
      </c>
      <c r="D366" s="55">
        <v>291</v>
      </c>
      <c r="E366" s="55">
        <f t="shared" si="19"/>
        <v>73</v>
      </c>
      <c r="F366" s="56">
        <f t="shared" si="21"/>
        <v>0.334862385321101</v>
      </c>
    </row>
    <row r="367" ht="23" customHeight="1" spans="1:6">
      <c r="A367" s="52"/>
      <c r="B367" s="53" t="s">
        <v>340</v>
      </c>
      <c r="C367" s="54">
        <v>37</v>
      </c>
      <c r="D367" s="54">
        <v>65</v>
      </c>
      <c r="E367" s="55">
        <f t="shared" si="19"/>
        <v>28</v>
      </c>
      <c r="F367" s="56">
        <f t="shared" si="21"/>
        <v>0.756756756756757</v>
      </c>
    </row>
    <row r="368" ht="23" customHeight="1" spans="1:6">
      <c r="A368" s="52"/>
      <c r="B368" s="53" t="s">
        <v>341</v>
      </c>
      <c r="C368" s="54">
        <v>0</v>
      </c>
      <c r="D368" s="55">
        <v>65</v>
      </c>
      <c r="E368" s="55">
        <f t="shared" si="19"/>
        <v>65</v>
      </c>
      <c r="F368" s="56" t="e">
        <f t="shared" si="21"/>
        <v>#DIV/0!</v>
      </c>
    </row>
    <row r="369" ht="23" customHeight="1" spans="1:6">
      <c r="A369" s="52"/>
      <c r="B369" s="53" t="s">
        <v>342</v>
      </c>
      <c r="C369" s="54">
        <v>0</v>
      </c>
      <c r="D369" s="54">
        <v>236</v>
      </c>
      <c r="E369" s="55">
        <f t="shared" si="19"/>
        <v>236</v>
      </c>
      <c r="F369" s="56" t="e">
        <f t="shared" si="21"/>
        <v>#DIV/0!</v>
      </c>
    </row>
    <row r="370" ht="23" customHeight="1" spans="1:6">
      <c r="A370" s="52"/>
      <c r="B370" s="53" t="s">
        <v>343</v>
      </c>
      <c r="C370" s="54">
        <v>850</v>
      </c>
      <c r="D370" s="55">
        <v>236</v>
      </c>
      <c r="E370" s="55">
        <f t="shared" si="19"/>
        <v>-614</v>
      </c>
      <c r="F370" s="56">
        <f t="shared" si="21"/>
        <v>-0.722352941176471</v>
      </c>
    </row>
    <row r="371" ht="23" customHeight="1" spans="1:6">
      <c r="A371" s="52" t="s">
        <v>344</v>
      </c>
      <c r="B371" s="53" t="s">
        <v>345</v>
      </c>
      <c r="C371" s="54">
        <v>136599</v>
      </c>
      <c r="D371" s="54">
        <v>173382</v>
      </c>
      <c r="E371" s="55">
        <f t="shared" si="19"/>
        <v>36783</v>
      </c>
      <c r="F371" s="56">
        <f t="shared" si="21"/>
        <v>0.269277227505326</v>
      </c>
    </row>
    <row r="372" ht="23" customHeight="1" spans="1:6">
      <c r="A372" s="52"/>
      <c r="B372" s="53" t="s">
        <v>346</v>
      </c>
      <c r="C372" s="54">
        <v>40987</v>
      </c>
      <c r="D372" s="54">
        <v>38500</v>
      </c>
      <c r="E372" s="55">
        <f t="shared" si="19"/>
        <v>-2487</v>
      </c>
      <c r="F372" s="56">
        <f t="shared" si="21"/>
        <v>-0.0606777758801571</v>
      </c>
    </row>
    <row r="373" ht="23" customHeight="1" spans="1:6">
      <c r="A373" s="52"/>
      <c r="B373" s="53" t="s">
        <v>59</v>
      </c>
      <c r="C373" s="54">
        <v>6556</v>
      </c>
      <c r="D373" s="55">
        <v>4920</v>
      </c>
      <c r="E373" s="55">
        <f t="shared" si="19"/>
        <v>-1636</v>
      </c>
      <c r="F373" s="56">
        <f t="shared" si="21"/>
        <v>-0.24954240390482</v>
      </c>
    </row>
    <row r="374" ht="23" customHeight="1" spans="1:6">
      <c r="A374" s="52"/>
      <c r="B374" s="53" t="s">
        <v>60</v>
      </c>
      <c r="C374" s="54">
        <v>4202</v>
      </c>
      <c r="D374" s="55">
        <v>3542</v>
      </c>
      <c r="E374" s="55">
        <f t="shared" si="19"/>
        <v>-660</v>
      </c>
      <c r="F374" s="56">
        <f t="shared" si="21"/>
        <v>-0.157068062827225</v>
      </c>
    </row>
    <row r="375" ht="23" customHeight="1" spans="1:6">
      <c r="A375" s="52"/>
      <c r="B375" s="53" t="s">
        <v>67</v>
      </c>
      <c r="C375" s="54">
        <v>172</v>
      </c>
      <c r="D375" s="55">
        <v>180</v>
      </c>
      <c r="E375" s="55">
        <f t="shared" si="19"/>
        <v>8</v>
      </c>
      <c r="F375" s="56">
        <f t="shared" si="21"/>
        <v>0.0465116279069767</v>
      </c>
    </row>
    <row r="376" ht="23" customHeight="1" spans="1:6">
      <c r="A376" s="52"/>
      <c r="B376" s="53" t="s">
        <v>347</v>
      </c>
      <c r="C376" s="54">
        <v>12685</v>
      </c>
      <c r="D376" s="55">
        <v>10201</v>
      </c>
      <c r="E376" s="55">
        <f t="shared" si="19"/>
        <v>-2484</v>
      </c>
      <c r="F376" s="56">
        <f t="shared" si="21"/>
        <v>-0.195821836815136</v>
      </c>
    </row>
    <row r="377" ht="23" customHeight="1" spans="1:6">
      <c r="A377" s="52"/>
      <c r="B377" s="53" t="s">
        <v>348</v>
      </c>
      <c r="C377" s="54">
        <v>17372</v>
      </c>
      <c r="D377" s="55">
        <v>19657</v>
      </c>
      <c r="E377" s="55">
        <f t="shared" si="19"/>
        <v>2285</v>
      </c>
      <c r="F377" s="56">
        <f t="shared" si="21"/>
        <v>0.131533502187428</v>
      </c>
    </row>
    <row r="378" ht="23" customHeight="1" spans="1:6">
      <c r="A378" s="52"/>
      <c r="B378" s="53" t="s">
        <v>349</v>
      </c>
      <c r="C378" s="54">
        <v>193</v>
      </c>
      <c r="D378" s="54">
        <v>105</v>
      </c>
      <c r="E378" s="55">
        <f t="shared" si="19"/>
        <v>-88</v>
      </c>
      <c r="F378" s="56">
        <f t="shared" si="21"/>
        <v>-0.455958549222798</v>
      </c>
    </row>
    <row r="379" ht="23" customHeight="1" spans="1:6">
      <c r="A379" s="52"/>
      <c r="B379" s="53" t="s">
        <v>350</v>
      </c>
      <c r="C379" s="54">
        <v>0</v>
      </c>
      <c r="D379" s="55">
        <v>105</v>
      </c>
      <c r="E379" s="55">
        <f t="shared" si="19"/>
        <v>105</v>
      </c>
      <c r="F379" s="56" t="e">
        <f t="shared" si="21"/>
        <v>#DIV/0!</v>
      </c>
    </row>
    <row r="380" ht="23" customHeight="1" spans="1:6">
      <c r="A380" s="52"/>
      <c r="B380" s="53" t="s">
        <v>351</v>
      </c>
      <c r="C380" s="54">
        <v>28741</v>
      </c>
      <c r="D380" s="54">
        <v>84054</v>
      </c>
      <c r="E380" s="55">
        <f t="shared" si="19"/>
        <v>55313</v>
      </c>
      <c r="F380" s="56">
        <f t="shared" si="21"/>
        <v>1.92453289725479</v>
      </c>
    </row>
    <row r="381" ht="23" customHeight="1" spans="1:6">
      <c r="A381" s="52"/>
      <c r="B381" s="53" t="s">
        <v>352</v>
      </c>
      <c r="C381" s="54">
        <v>0</v>
      </c>
      <c r="D381" s="54">
        <v>120</v>
      </c>
      <c r="E381" s="55">
        <f t="shared" si="19"/>
        <v>120</v>
      </c>
      <c r="F381" s="56"/>
    </row>
    <row r="382" ht="23" customHeight="1" spans="1:6">
      <c r="A382" s="52"/>
      <c r="B382" s="53" t="s">
        <v>353</v>
      </c>
      <c r="C382" s="54">
        <v>28741</v>
      </c>
      <c r="D382" s="55">
        <v>83934</v>
      </c>
      <c r="E382" s="55">
        <f t="shared" si="19"/>
        <v>55193</v>
      </c>
      <c r="F382" s="56">
        <f t="shared" ref="F382:F405" si="22">E382/C382</f>
        <v>1.9203576771859</v>
      </c>
    </row>
    <row r="383" ht="23" customHeight="1" spans="1:6">
      <c r="A383" s="52"/>
      <c r="B383" s="53" t="s">
        <v>354</v>
      </c>
      <c r="C383" s="54">
        <v>60302</v>
      </c>
      <c r="D383" s="54">
        <v>42214</v>
      </c>
      <c r="E383" s="55">
        <f t="shared" si="19"/>
        <v>-18088</v>
      </c>
      <c r="F383" s="56">
        <f t="shared" si="22"/>
        <v>-0.29995688368545</v>
      </c>
    </row>
    <row r="384" ht="23" customHeight="1" spans="1:6">
      <c r="A384" s="52"/>
      <c r="B384" s="53" t="s">
        <v>355</v>
      </c>
      <c r="C384" s="54">
        <v>0</v>
      </c>
      <c r="D384" s="55">
        <v>42214</v>
      </c>
      <c r="E384" s="55">
        <f t="shared" si="19"/>
        <v>42214</v>
      </c>
      <c r="F384" s="56" t="e">
        <f t="shared" si="22"/>
        <v>#DIV/0!</v>
      </c>
    </row>
    <row r="385" ht="23" customHeight="1" spans="1:6">
      <c r="A385" s="52"/>
      <c r="B385" s="53" t="s">
        <v>356</v>
      </c>
      <c r="C385" s="54">
        <v>6376</v>
      </c>
      <c r="D385" s="54">
        <v>8509</v>
      </c>
      <c r="E385" s="55">
        <f t="shared" si="19"/>
        <v>2133</v>
      </c>
      <c r="F385" s="56">
        <f t="shared" si="22"/>
        <v>0.334535759096612</v>
      </c>
    </row>
    <row r="386" ht="23" customHeight="1" spans="1:6">
      <c r="A386" s="52"/>
      <c r="B386" s="53" t="s">
        <v>357</v>
      </c>
      <c r="C386" s="54">
        <v>0</v>
      </c>
      <c r="D386" s="55">
        <v>8509</v>
      </c>
      <c r="E386" s="55">
        <f t="shared" si="19"/>
        <v>8509</v>
      </c>
      <c r="F386" s="56" t="e">
        <f t="shared" si="22"/>
        <v>#DIV/0!</v>
      </c>
    </row>
    <row r="387" ht="23" customHeight="1" spans="1:6">
      <c r="A387" s="52" t="s">
        <v>358</v>
      </c>
      <c r="B387" s="53" t="s">
        <v>359</v>
      </c>
      <c r="C387" s="54">
        <v>55709</v>
      </c>
      <c r="D387" s="54">
        <v>84355</v>
      </c>
      <c r="E387" s="55">
        <f t="shared" si="19"/>
        <v>28646</v>
      </c>
      <c r="F387" s="56">
        <f t="shared" si="22"/>
        <v>0.514207758171929</v>
      </c>
    </row>
    <row r="388" ht="23" customHeight="1" spans="1:6">
      <c r="A388" s="52"/>
      <c r="B388" s="53" t="s">
        <v>360</v>
      </c>
      <c r="C388" s="54">
        <v>19602</v>
      </c>
      <c r="D388" s="54">
        <v>20181</v>
      </c>
      <c r="E388" s="55">
        <f t="shared" si="19"/>
        <v>579</v>
      </c>
      <c r="F388" s="56">
        <f t="shared" si="22"/>
        <v>0.029537802265075</v>
      </c>
    </row>
    <row r="389" ht="23" customHeight="1" spans="1:6">
      <c r="A389" s="52"/>
      <c r="B389" s="53" t="s">
        <v>59</v>
      </c>
      <c r="C389" s="54">
        <v>2170</v>
      </c>
      <c r="D389" s="55">
        <v>1948</v>
      </c>
      <c r="E389" s="55">
        <f t="shared" si="19"/>
        <v>-222</v>
      </c>
      <c r="F389" s="56">
        <f t="shared" si="22"/>
        <v>-0.102304147465438</v>
      </c>
    </row>
    <row r="390" ht="23" customHeight="1" spans="1:6">
      <c r="A390" s="52"/>
      <c r="B390" s="53" t="s">
        <v>60</v>
      </c>
      <c r="C390" s="54">
        <v>41</v>
      </c>
      <c r="D390" s="55">
        <v>32</v>
      </c>
      <c r="E390" s="55">
        <f t="shared" si="19"/>
        <v>-9</v>
      </c>
      <c r="F390" s="56">
        <f t="shared" si="22"/>
        <v>-0.219512195121951</v>
      </c>
    </row>
    <row r="391" ht="23" customHeight="1" spans="1:6">
      <c r="A391" s="52"/>
      <c r="B391" s="53" t="s">
        <v>63</v>
      </c>
      <c r="C391" s="54">
        <v>1670</v>
      </c>
      <c r="D391" s="55">
        <v>2289</v>
      </c>
      <c r="E391" s="55">
        <f t="shared" si="19"/>
        <v>619</v>
      </c>
      <c r="F391" s="56">
        <f t="shared" si="22"/>
        <v>0.370658682634731</v>
      </c>
    </row>
    <row r="392" ht="23" customHeight="1" spans="1:6">
      <c r="A392" s="52"/>
      <c r="B392" s="53" t="s">
        <v>361</v>
      </c>
      <c r="C392" s="54">
        <v>400</v>
      </c>
      <c r="D392" s="55">
        <v>375</v>
      </c>
      <c r="E392" s="55">
        <f t="shared" si="19"/>
        <v>-25</v>
      </c>
      <c r="F392" s="56">
        <f t="shared" si="22"/>
        <v>-0.0625</v>
      </c>
    </row>
    <row r="393" ht="23" customHeight="1" spans="1:6">
      <c r="A393" s="52"/>
      <c r="B393" s="53" t="s">
        <v>362</v>
      </c>
      <c r="C393" s="54">
        <v>744</v>
      </c>
      <c r="D393" s="55">
        <v>579</v>
      </c>
      <c r="E393" s="55">
        <f t="shared" ref="E393:E456" si="23">D393-C393</f>
        <v>-165</v>
      </c>
      <c r="F393" s="56">
        <f t="shared" si="22"/>
        <v>-0.221774193548387</v>
      </c>
    </row>
    <row r="394" ht="23" customHeight="1" spans="1:6">
      <c r="A394" s="52"/>
      <c r="B394" s="53" t="s">
        <v>363</v>
      </c>
      <c r="C394" s="54">
        <v>214</v>
      </c>
      <c r="D394" s="55">
        <v>156</v>
      </c>
      <c r="E394" s="55">
        <f t="shared" si="23"/>
        <v>-58</v>
      </c>
      <c r="F394" s="56">
        <f t="shared" si="22"/>
        <v>-0.271028037383178</v>
      </c>
    </row>
    <row r="395" ht="23" customHeight="1" spans="1:6">
      <c r="A395" s="52"/>
      <c r="B395" s="53" t="s">
        <v>364</v>
      </c>
      <c r="C395" s="54">
        <v>34</v>
      </c>
      <c r="D395" s="55">
        <v>31</v>
      </c>
      <c r="E395" s="55">
        <f t="shared" si="23"/>
        <v>-3</v>
      </c>
      <c r="F395" s="56">
        <f t="shared" si="22"/>
        <v>-0.0882352941176471</v>
      </c>
    </row>
    <row r="396" ht="23" customHeight="1" spans="1:6">
      <c r="A396" s="52"/>
      <c r="B396" s="53" t="s">
        <v>365</v>
      </c>
      <c r="C396" s="54">
        <v>32</v>
      </c>
      <c r="D396" s="55">
        <v>32</v>
      </c>
      <c r="E396" s="55">
        <f t="shared" si="23"/>
        <v>0</v>
      </c>
      <c r="F396" s="56">
        <f t="shared" si="22"/>
        <v>0</v>
      </c>
    </row>
    <row r="397" ht="23" customHeight="1" spans="1:6">
      <c r="A397" s="52"/>
      <c r="B397" s="53" t="s">
        <v>366</v>
      </c>
      <c r="C397" s="54">
        <v>1530</v>
      </c>
      <c r="D397" s="55"/>
      <c r="E397" s="55">
        <f t="shared" si="23"/>
        <v>-1530</v>
      </c>
      <c r="F397" s="56">
        <f t="shared" si="22"/>
        <v>-1</v>
      </c>
    </row>
    <row r="398" ht="23" customHeight="1" spans="1:6">
      <c r="A398" s="52"/>
      <c r="B398" s="53" t="s">
        <v>367</v>
      </c>
      <c r="C398" s="54">
        <v>160</v>
      </c>
      <c r="D398" s="55">
        <v>487</v>
      </c>
      <c r="E398" s="55">
        <f t="shared" si="23"/>
        <v>327</v>
      </c>
      <c r="F398" s="56">
        <f t="shared" si="22"/>
        <v>2.04375</v>
      </c>
    </row>
    <row r="399" ht="23" customHeight="1" spans="1:6">
      <c r="A399" s="52"/>
      <c r="B399" s="53" t="s">
        <v>368</v>
      </c>
      <c r="C399" s="54">
        <v>99</v>
      </c>
      <c r="D399" s="55">
        <v>99</v>
      </c>
      <c r="E399" s="55">
        <f t="shared" si="23"/>
        <v>0</v>
      </c>
      <c r="F399" s="56">
        <f t="shared" si="22"/>
        <v>0</v>
      </c>
    </row>
    <row r="400" ht="23" customHeight="1" spans="1:6">
      <c r="A400" s="52"/>
      <c r="B400" s="53" t="s">
        <v>369</v>
      </c>
      <c r="C400" s="54">
        <v>3069</v>
      </c>
      <c r="D400" s="55">
        <v>4928</v>
      </c>
      <c r="E400" s="55">
        <f t="shared" si="23"/>
        <v>1859</v>
      </c>
      <c r="F400" s="56">
        <f t="shared" si="22"/>
        <v>0.60573476702509</v>
      </c>
    </row>
    <row r="401" ht="23" customHeight="1" spans="1:6">
      <c r="A401" s="52"/>
      <c r="B401" s="53" t="s">
        <v>370</v>
      </c>
      <c r="C401" s="54">
        <v>916</v>
      </c>
      <c r="D401" s="55">
        <v>627</v>
      </c>
      <c r="E401" s="55">
        <f t="shared" si="23"/>
        <v>-289</v>
      </c>
      <c r="F401" s="56">
        <f t="shared" si="22"/>
        <v>-0.315502183406114</v>
      </c>
    </row>
    <row r="402" ht="23" customHeight="1" spans="1:6">
      <c r="A402" s="52"/>
      <c r="B402" s="53" t="s">
        <v>371</v>
      </c>
      <c r="C402" s="54">
        <v>380</v>
      </c>
      <c r="D402" s="55">
        <v>251</v>
      </c>
      <c r="E402" s="55">
        <f t="shared" si="23"/>
        <v>-129</v>
      </c>
      <c r="F402" s="56">
        <f t="shared" si="22"/>
        <v>-0.339473684210526</v>
      </c>
    </row>
    <row r="403" ht="23" customHeight="1" spans="1:6">
      <c r="A403" s="52"/>
      <c r="B403" s="53" t="s">
        <v>372</v>
      </c>
      <c r="C403" s="54">
        <v>1376</v>
      </c>
      <c r="D403" s="55">
        <v>1422</v>
      </c>
      <c r="E403" s="55">
        <f t="shared" si="23"/>
        <v>46</v>
      </c>
      <c r="F403" s="56">
        <f t="shared" si="22"/>
        <v>0.0334302325581395</v>
      </c>
    </row>
    <row r="404" ht="23" customHeight="1" spans="1:6">
      <c r="A404" s="52"/>
      <c r="B404" s="53" t="s">
        <v>373</v>
      </c>
      <c r="C404" s="54">
        <v>20</v>
      </c>
      <c r="D404" s="55">
        <v>53</v>
      </c>
      <c r="E404" s="55">
        <f t="shared" si="23"/>
        <v>33</v>
      </c>
      <c r="F404" s="56">
        <f t="shared" si="22"/>
        <v>1.65</v>
      </c>
    </row>
    <row r="405" ht="23" customHeight="1" spans="1:6">
      <c r="A405" s="52"/>
      <c r="B405" s="53" t="s">
        <v>374</v>
      </c>
      <c r="C405" s="54">
        <v>254</v>
      </c>
      <c r="D405" s="55"/>
      <c r="E405" s="55">
        <f t="shared" si="23"/>
        <v>-254</v>
      </c>
      <c r="F405" s="56">
        <f t="shared" si="22"/>
        <v>-1</v>
      </c>
    </row>
    <row r="406" ht="23" customHeight="1" spans="1:6">
      <c r="A406" s="52"/>
      <c r="B406" s="53" t="s">
        <v>375</v>
      </c>
      <c r="C406" s="54">
        <v>0</v>
      </c>
      <c r="D406" s="55"/>
      <c r="E406" s="55">
        <f t="shared" si="23"/>
        <v>0</v>
      </c>
      <c r="F406" s="56"/>
    </row>
    <row r="407" ht="23" customHeight="1" spans="1:6">
      <c r="A407" s="52"/>
      <c r="B407" s="53" t="s">
        <v>376</v>
      </c>
      <c r="C407" s="54">
        <v>200</v>
      </c>
      <c r="D407" s="55">
        <v>249</v>
      </c>
      <c r="E407" s="55">
        <f t="shared" si="23"/>
        <v>49</v>
      </c>
      <c r="F407" s="56">
        <f t="shared" ref="F407:F416" si="24">E407/C407</f>
        <v>0.245</v>
      </c>
    </row>
    <row r="408" ht="23" customHeight="1" spans="1:6">
      <c r="A408" s="52"/>
      <c r="B408" s="53" t="s">
        <v>377</v>
      </c>
      <c r="C408" s="54">
        <v>6295</v>
      </c>
      <c r="D408" s="55">
        <v>6292</v>
      </c>
      <c r="E408" s="55">
        <f t="shared" si="23"/>
        <v>-3</v>
      </c>
      <c r="F408" s="56">
        <f t="shared" si="24"/>
        <v>-0.000476568705321684</v>
      </c>
    </row>
    <row r="409" ht="23" customHeight="1" spans="1:6">
      <c r="A409" s="52"/>
      <c r="B409" s="53" t="s">
        <v>378</v>
      </c>
      <c r="C409" s="54">
        <v>7811</v>
      </c>
      <c r="D409" s="54">
        <v>6918</v>
      </c>
      <c r="E409" s="55">
        <f t="shared" si="23"/>
        <v>-893</v>
      </c>
      <c r="F409" s="56">
        <f t="shared" si="24"/>
        <v>-0.114325950582512</v>
      </c>
    </row>
    <row r="410" ht="23" customHeight="1" spans="1:6">
      <c r="A410" s="52"/>
      <c r="B410" s="53" t="s">
        <v>379</v>
      </c>
      <c r="C410" s="54">
        <v>581</v>
      </c>
      <c r="D410" s="55">
        <v>648</v>
      </c>
      <c r="E410" s="55">
        <f t="shared" si="23"/>
        <v>67</v>
      </c>
      <c r="F410" s="56">
        <f t="shared" si="24"/>
        <v>0.115318416523236</v>
      </c>
    </row>
    <row r="411" ht="23" customHeight="1" spans="1:6">
      <c r="A411" s="52"/>
      <c r="B411" s="53" t="s">
        <v>380</v>
      </c>
      <c r="C411" s="54">
        <v>946</v>
      </c>
      <c r="D411" s="55">
        <v>751</v>
      </c>
      <c r="E411" s="55">
        <f t="shared" si="23"/>
        <v>-195</v>
      </c>
      <c r="F411" s="56">
        <f t="shared" si="24"/>
        <v>-0.206131078224101</v>
      </c>
    </row>
    <row r="412" ht="23" customHeight="1" spans="1:6">
      <c r="A412" s="52"/>
      <c r="B412" s="53" t="s">
        <v>381</v>
      </c>
      <c r="C412" s="54">
        <v>6062</v>
      </c>
      <c r="D412" s="55">
        <v>5394</v>
      </c>
      <c r="E412" s="55">
        <f t="shared" si="23"/>
        <v>-668</v>
      </c>
      <c r="F412" s="56">
        <f t="shared" si="24"/>
        <v>-0.110194655229297</v>
      </c>
    </row>
    <row r="413" ht="23" customHeight="1" spans="1:6">
      <c r="A413" s="52"/>
      <c r="B413" s="53" t="s">
        <v>382</v>
      </c>
      <c r="C413" s="54">
        <v>12</v>
      </c>
      <c r="D413" s="55">
        <v>10</v>
      </c>
      <c r="E413" s="55">
        <f t="shared" si="23"/>
        <v>-2</v>
      </c>
      <c r="F413" s="56">
        <f t="shared" si="24"/>
        <v>-0.166666666666667</v>
      </c>
    </row>
    <row r="414" ht="23" customHeight="1" spans="1:6">
      <c r="A414" s="52"/>
      <c r="B414" s="53" t="s">
        <v>383</v>
      </c>
      <c r="C414" s="54">
        <v>183</v>
      </c>
      <c r="D414" s="55">
        <v>105</v>
      </c>
      <c r="E414" s="55">
        <f t="shared" si="23"/>
        <v>-78</v>
      </c>
      <c r="F414" s="56">
        <f t="shared" si="24"/>
        <v>-0.426229508196721</v>
      </c>
    </row>
    <row r="415" ht="23" customHeight="1" spans="1:6">
      <c r="A415" s="52"/>
      <c r="B415" s="53" t="s">
        <v>384</v>
      </c>
      <c r="C415" s="54">
        <v>27</v>
      </c>
      <c r="D415" s="55">
        <v>10</v>
      </c>
      <c r="E415" s="55">
        <f t="shared" si="23"/>
        <v>-17</v>
      </c>
      <c r="F415" s="56">
        <f t="shared" si="24"/>
        <v>-0.62962962962963</v>
      </c>
    </row>
    <row r="416" ht="23" customHeight="1" spans="1:6">
      <c r="A416" s="52"/>
      <c r="B416" s="53" t="s">
        <v>385</v>
      </c>
      <c r="C416" s="54">
        <v>22507</v>
      </c>
      <c r="D416" s="54">
        <v>39886</v>
      </c>
      <c r="E416" s="55">
        <f t="shared" si="23"/>
        <v>17379</v>
      </c>
      <c r="F416" s="56">
        <f t="shared" si="24"/>
        <v>0.772159772515218</v>
      </c>
    </row>
    <row r="417" ht="23" customHeight="1" spans="1:6">
      <c r="A417" s="52"/>
      <c r="B417" s="53" t="s">
        <v>59</v>
      </c>
      <c r="C417" s="54">
        <v>0</v>
      </c>
      <c r="D417" s="55">
        <v>307</v>
      </c>
      <c r="E417" s="55">
        <f t="shared" si="23"/>
        <v>307</v>
      </c>
      <c r="F417" s="56"/>
    </row>
    <row r="418" ht="23" customHeight="1" spans="1:6">
      <c r="A418" s="52"/>
      <c r="B418" s="53" t="s">
        <v>386</v>
      </c>
      <c r="C418" s="54">
        <v>908</v>
      </c>
      <c r="D418" s="55">
        <v>2046</v>
      </c>
      <c r="E418" s="55">
        <f t="shared" si="23"/>
        <v>1138</v>
      </c>
      <c r="F418" s="56">
        <f t="shared" ref="F418:F423" si="25">E418/C418</f>
        <v>1.25330396475771</v>
      </c>
    </row>
    <row r="419" ht="23" customHeight="1" spans="1:6">
      <c r="A419" s="52"/>
      <c r="B419" s="53" t="s">
        <v>387</v>
      </c>
      <c r="C419" s="54">
        <v>15326</v>
      </c>
      <c r="D419" s="55">
        <v>30842</v>
      </c>
      <c r="E419" s="55">
        <f t="shared" si="23"/>
        <v>15516</v>
      </c>
      <c r="F419" s="56">
        <f t="shared" si="25"/>
        <v>1.01239723345948</v>
      </c>
    </row>
    <row r="420" ht="23" customHeight="1" spans="1:6">
      <c r="A420" s="52"/>
      <c r="B420" s="53" t="s">
        <v>388</v>
      </c>
      <c r="C420" s="54">
        <v>2164</v>
      </c>
      <c r="D420" s="55">
        <v>1934</v>
      </c>
      <c r="E420" s="55">
        <f t="shared" si="23"/>
        <v>-230</v>
      </c>
      <c r="F420" s="56">
        <f t="shared" si="25"/>
        <v>-0.106284658040665</v>
      </c>
    </row>
    <row r="421" ht="23" customHeight="1" spans="1:6">
      <c r="A421" s="52"/>
      <c r="B421" s="53" t="s">
        <v>389</v>
      </c>
      <c r="C421" s="54">
        <v>48</v>
      </c>
      <c r="D421" s="55">
        <v>41</v>
      </c>
      <c r="E421" s="55">
        <f t="shared" si="23"/>
        <v>-7</v>
      </c>
      <c r="F421" s="56">
        <f t="shared" si="25"/>
        <v>-0.145833333333333</v>
      </c>
    </row>
    <row r="422" ht="23" customHeight="1" spans="1:6">
      <c r="A422" s="52"/>
      <c r="B422" s="53" t="s">
        <v>390</v>
      </c>
      <c r="C422" s="54">
        <v>23</v>
      </c>
      <c r="D422" s="55">
        <v>10</v>
      </c>
      <c r="E422" s="55">
        <f t="shared" si="23"/>
        <v>-13</v>
      </c>
      <c r="F422" s="56">
        <f t="shared" si="25"/>
        <v>-0.565217391304348</v>
      </c>
    </row>
    <row r="423" ht="23" customHeight="1" spans="1:6">
      <c r="A423" s="52"/>
      <c r="B423" s="53" t="s">
        <v>391</v>
      </c>
      <c r="C423" s="54">
        <v>3183</v>
      </c>
      <c r="D423" s="55">
        <v>3467</v>
      </c>
      <c r="E423" s="55">
        <f t="shared" si="23"/>
        <v>284</v>
      </c>
      <c r="F423" s="56">
        <f t="shared" si="25"/>
        <v>0.0892240025133522</v>
      </c>
    </row>
    <row r="424" ht="23" customHeight="1" spans="1:6">
      <c r="A424" s="52"/>
      <c r="B424" s="53" t="s">
        <v>392</v>
      </c>
      <c r="C424" s="54">
        <v>0</v>
      </c>
      <c r="D424" s="55">
        <v>332</v>
      </c>
      <c r="E424" s="55">
        <f t="shared" si="23"/>
        <v>332</v>
      </c>
      <c r="F424" s="56"/>
    </row>
    <row r="425" ht="23" customHeight="1" spans="1:6">
      <c r="A425" s="52"/>
      <c r="B425" s="53" t="s">
        <v>393</v>
      </c>
      <c r="C425" s="54">
        <v>612</v>
      </c>
      <c r="D425" s="55">
        <v>537</v>
      </c>
      <c r="E425" s="55">
        <f t="shared" si="23"/>
        <v>-75</v>
      </c>
      <c r="F425" s="56">
        <f t="shared" ref="F425:F432" si="26">E425/C425</f>
        <v>-0.122549019607843</v>
      </c>
    </row>
    <row r="426" ht="23" customHeight="1" spans="1:6">
      <c r="A426" s="52"/>
      <c r="B426" s="53" t="s">
        <v>394</v>
      </c>
      <c r="C426" s="54">
        <v>96</v>
      </c>
      <c r="D426" s="55">
        <v>194</v>
      </c>
      <c r="E426" s="55">
        <f t="shared" si="23"/>
        <v>98</v>
      </c>
      <c r="F426" s="56">
        <f t="shared" si="26"/>
        <v>1.02083333333333</v>
      </c>
    </row>
    <row r="427" ht="23" customHeight="1" spans="1:6">
      <c r="A427" s="52"/>
      <c r="B427" s="53" t="s">
        <v>395</v>
      </c>
      <c r="C427" s="54">
        <v>0</v>
      </c>
      <c r="D427" s="55">
        <v>123</v>
      </c>
      <c r="E427" s="55">
        <f t="shared" si="23"/>
        <v>123</v>
      </c>
      <c r="F427" s="56"/>
    </row>
    <row r="428" ht="23" customHeight="1" spans="1:6">
      <c r="A428" s="52"/>
      <c r="B428" s="53" t="s">
        <v>396</v>
      </c>
      <c r="C428" s="54">
        <v>147</v>
      </c>
      <c r="D428" s="55">
        <v>53</v>
      </c>
      <c r="E428" s="55">
        <f t="shared" si="23"/>
        <v>-94</v>
      </c>
      <c r="F428" s="56">
        <f t="shared" si="26"/>
        <v>-0.639455782312925</v>
      </c>
    </row>
    <row r="429" ht="23" customHeight="1" spans="1:6">
      <c r="A429" s="52"/>
      <c r="B429" s="53" t="s">
        <v>397</v>
      </c>
      <c r="C429" s="54">
        <v>850</v>
      </c>
      <c r="D429" s="54">
        <v>868</v>
      </c>
      <c r="E429" s="55">
        <f t="shared" si="23"/>
        <v>18</v>
      </c>
      <c r="F429" s="56">
        <f t="shared" si="26"/>
        <v>0.0211764705882353</v>
      </c>
    </row>
    <row r="430" ht="23" customHeight="1" spans="1:6">
      <c r="A430" s="52"/>
      <c r="B430" s="53" t="s">
        <v>398</v>
      </c>
      <c r="C430" s="54">
        <v>850</v>
      </c>
      <c r="D430" s="55">
        <v>868</v>
      </c>
      <c r="E430" s="55">
        <f t="shared" si="23"/>
        <v>18</v>
      </c>
      <c r="F430" s="56">
        <f t="shared" si="26"/>
        <v>0.0211764705882353</v>
      </c>
    </row>
    <row r="431" ht="23" customHeight="1" spans="1:6">
      <c r="A431" s="52"/>
      <c r="B431" s="53" t="s">
        <v>399</v>
      </c>
      <c r="C431" s="54">
        <v>1518</v>
      </c>
      <c r="D431" s="54">
        <v>9058</v>
      </c>
      <c r="E431" s="55">
        <f t="shared" si="23"/>
        <v>7540</v>
      </c>
      <c r="F431" s="56">
        <f t="shared" si="26"/>
        <v>4.96706192358366</v>
      </c>
    </row>
    <row r="432" ht="23" customHeight="1" spans="1:6">
      <c r="A432" s="52"/>
      <c r="B432" s="53" t="s">
        <v>400</v>
      </c>
      <c r="C432" s="54">
        <v>260</v>
      </c>
      <c r="D432" s="55">
        <v>2630</v>
      </c>
      <c r="E432" s="55">
        <f t="shared" si="23"/>
        <v>2370</v>
      </c>
      <c r="F432" s="56">
        <f t="shared" si="26"/>
        <v>9.11538461538461</v>
      </c>
    </row>
    <row r="433" ht="23" customHeight="1" spans="1:6">
      <c r="A433" s="52"/>
      <c r="B433" s="53" t="s">
        <v>401</v>
      </c>
      <c r="C433" s="54">
        <v>1203</v>
      </c>
      <c r="D433" s="55">
        <v>5755</v>
      </c>
      <c r="E433" s="55">
        <f t="shared" si="23"/>
        <v>4552</v>
      </c>
      <c r="F433" s="56"/>
    </row>
    <row r="434" ht="23" customHeight="1" spans="1:6">
      <c r="A434" s="52"/>
      <c r="B434" s="53" t="s">
        <v>402</v>
      </c>
      <c r="C434" s="54">
        <v>56</v>
      </c>
      <c r="D434" s="55">
        <v>673</v>
      </c>
      <c r="E434" s="55">
        <f t="shared" si="23"/>
        <v>617</v>
      </c>
      <c r="F434" s="56">
        <f t="shared" ref="F434:F443" si="27">E434/C434</f>
        <v>11.0178571428571</v>
      </c>
    </row>
    <row r="435" ht="23" customHeight="1" spans="1:6">
      <c r="A435" s="52"/>
      <c r="B435" s="53" t="s">
        <v>403</v>
      </c>
      <c r="C435" s="54">
        <v>1833</v>
      </c>
      <c r="D435" s="54">
        <v>2019</v>
      </c>
      <c r="E435" s="55">
        <f t="shared" si="23"/>
        <v>186</v>
      </c>
      <c r="F435" s="56">
        <f t="shared" si="27"/>
        <v>0.101472995090016</v>
      </c>
    </row>
    <row r="436" ht="23" customHeight="1" spans="1:6">
      <c r="A436" s="52"/>
      <c r="B436" s="53" t="s">
        <v>404</v>
      </c>
      <c r="C436" s="54">
        <v>1427</v>
      </c>
      <c r="D436" s="55">
        <v>1244</v>
      </c>
      <c r="E436" s="55">
        <f t="shared" si="23"/>
        <v>-183</v>
      </c>
      <c r="F436" s="56">
        <f t="shared" si="27"/>
        <v>-0.128241065171689</v>
      </c>
    </row>
    <row r="437" ht="23" customHeight="1" spans="1:6">
      <c r="A437" s="52"/>
      <c r="B437" s="53" t="s">
        <v>405</v>
      </c>
      <c r="C437" s="54">
        <v>240</v>
      </c>
      <c r="D437" s="55">
        <v>386</v>
      </c>
      <c r="E437" s="55">
        <f t="shared" si="23"/>
        <v>146</v>
      </c>
      <c r="F437" s="56">
        <f t="shared" si="27"/>
        <v>0.608333333333333</v>
      </c>
    </row>
    <row r="438" ht="23" customHeight="1" spans="1:6">
      <c r="A438" s="52"/>
      <c r="B438" s="53" t="s">
        <v>406</v>
      </c>
      <c r="C438" s="54">
        <v>166</v>
      </c>
      <c r="D438" s="55">
        <v>389</v>
      </c>
      <c r="E438" s="55">
        <f t="shared" si="23"/>
        <v>223</v>
      </c>
      <c r="F438" s="56">
        <f t="shared" si="27"/>
        <v>1.3433734939759</v>
      </c>
    </row>
    <row r="439" ht="23" customHeight="1" spans="1:6">
      <c r="A439" s="52"/>
      <c r="B439" s="53" t="s">
        <v>407</v>
      </c>
      <c r="C439" s="54">
        <v>1588</v>
      </c>
      <c r="D439" s="54">
        <v>5425</v>
      </c>
      <c r="E439" s="55">
        <f t="shared" si="23"/>
        <v>3837</v>
      </c>
      <c r="F439" s="56">
        <f t="shared" si="27"/>
        <v>2.41624685138539</v>
      </c>
    </row>
    <row r="440" ht="23" customHeight="1" spans="1:6">
      <c r="A440" s="52"/>
      <c r="B440" s="53" t="s">
        <v>408</v>
      </c>
      <c r="C440" s="54">
        <v>1588</v>
      </c>
      <c r="D440" s="55">
        <v>5425</v>
      </c>
      <c r="E440" s="55">
        <f t="shared" si="23"/>
        <v>3837</v>
      </c>
      <c r="F440" s="56">
        <f t="shared" si="27"/>
        <v>2.41624685138539</v>
      </c>
    </row>
    <row r="441" ht="23" customHeight="1" spans="1:6">
      <c r="A441" s="52" t="s">
        <v>409</v>
      </c>
      <c r="B441" s="53" t="s">
        <v>410</v>
      </c>
      <c r="C441" s="54">
        <v>24588</v>
      </c>
      <c r="D441" s="54">
        <v>18231</v>
      </c>
      <c r="E441" s="55">
        <f t="shared" si="23"/>
        <v>-6357</v>
      </c>
      <c r="F441" s="56">
        <f t="shared" si="27"/>
        <v>-0.25854075158614</v>
      </c>
    </row>
    <row r="442" ht="23" customHeight="1" spans="1:6">
      <c r="A442" s="52"/>
      <c r="B442" s="53" t="s">
        <v>411</v>
      </c>
      <c r="C442" s="54">
        <v>24360</v>
      </c>
      <c r="D442" s="54">
        <v>17811</v>
      </c>
      <c r="E442" s="55">
        <f t="shared" si="23"/>
        <v>-6549</v>
      </c>
      <c r="F442" s="56">
        <f t="shared" si="27"/>
        <v>-0.26884236453202</v>
      </c>
    </row>
    <row r="443" ht="23" customHeight="1" spans="1:6">
      <c r="A443" s="52"/>
      <c r="B443" s="53" t="s">
        <v>59</v>
      </c>
      <c r="C443" s="54">
        <v>1226</v>
      </c>
      <c r="D443" s="55">
        <v>1130</v>
      </c>
      <c r="E443" s="55">
        <f t="shared" si="23"/>
        <v>-96</v>
      </c>
      <c r="F443" s="56">
        <f t="shared" si="27"/>
        <v>-0.0783034257748776</v>
      </c>
    </row>
    <row r="444" ht="23" customHeight="1" spans="1:6">
      <c r="A444" s="52"/>
      <c r="B444" s="53" t="s">
        <v>60</v>
      </c>
      <c r="C444" s="54">
        <v>0</v>
      </c>
      <c r="D444" s="55">
        <v>2445</v>
      </c>
      <c r="E444" s="55">
        <f t="shared" si="23"/>
        <v>2445</v>
      </c>
      <c r="F444" s="56"/>
    </row>
    <row r="445" ht="23" customHeight="1" spans="1:6">
      <c r="A445" s="52"/>
      <c r="B445" s="53" t="s">
        <v>412</v>
      </c>
      <c r="C445" s="54">
        <v>158</v>
      </c>
      <c r="D445" s="55">
        <v>515</v>
      </c>
      <c r="E445" s="55">
        <f t="shared" si="23"/>
        <v>357</v>
      </c>
      <c r="F445" s="56">
        <f t="shared" ref="F445:F452" si="28">E445/C445</f>
        <v>2.25949367088608</v>
      </c>
    </row>
    <row r="446" ht="23" customHeight="1" spans="1:6">
      <c r="A446" s="52"/>
      <c r="B446" s="53" t="s">
        <v>413</v>
      </c>
      <c r="C446" s="54">
        <v>8725</v>
      </c>
      <c r="D446" s="55">
        <v>5664</v>
      </c>
      <c r="E446" s="55">
        <f t="shared" si="23"/>
        <v>-3061</v>
      </c>
      <c r="F446" s="56">
        <f t="shared" si="28"/>
        <v>-0.350830945558739</v>
      </c>
    </row>
    <row r="447" ht="23" customHeight="1" spans="1:6">
      <c r="A447" s="52"/>
      <c r="B447" s="53" t="s">
        <v>414</v>
      </c>
      <c r="C447" s="54">
        <v>14251</v>
      </c>
      <c r="D447" s="55">
        <v>8057</v>
      </c>
      <c r="E447" s="55">
        <f t="shared" si="23"/>
        <v>-6194</v>
      </c>
      <c r="F447" s="56">
        <f t="shared" si="28"/>
        <v>-0.434636165883096</v>
      </c>
    </row>
    <row r="448" ht="23" customHeight="1" spans="1:6">
      <c r="A448" s="52"/>
      <c r="B448" s="53" t="s">
        <v>415</v>
      </c>
      <c r="C448" s="54">
        <v>20</v>
      </c>
      <c r="D448" s="54">
        <v>20</v>
      </c>
      <c r="E448" s="55">
        <f t="shared" si="23"/>
        <v>0</v>
      </c>
      <c r="F448" s="56">
        <f t="shared" si="28"/>
        <v>0</v>
      </c>
    </row>
    <row r="449" ht="23" customHeight="1" spans="1:6">
      <c r="A449" s="52"/>
      <c r="B449" s="53" t="s">
        <v>416</v>
      </c>
      <c r="C449" s="54">
        <v>20</v>
      </c>
      <c r="D449" s="55">
        <v>20</v>
      </c>
      <c r="E449" s="55">
        <f t="shared" si="23"/>
        <v>0</v>
      </c>
      <c r="F449" s="56">
        <f t="shared" si="28"/>
        <v>0</v>
      </c>
    </row>
    <row r="450" ht="23" customHeight="1" spans="1:6">
      <c r="A450" s="52"/>
      <c r="B450" s="53" t="s">
        <v>417</v>
      </c>
      <c r="C450" s="54">
        <v>208</v>
      </c>
      <c r="D450" s="54">
        <v>400</v>
      </c>
      <c r="E450" s="55">
        <f t="shared" si="23"/>
        <v>192</v>
      </c>
      <c r="F450" s="56">
        <f t="shared" si="28"/>
        <v>0.923076923076923</v>
      </c>
    </row>
    <row r="451" ht="23" customHeight="1" spans="1:6">
      <c r="A451" s="52"/>
      <c r="B451" s="53" t="s">
        <v>418</v>
      </c>
      <c r="C451" s="54">
        <v>208</v>
      </c>
      <c r="D451" s="55">
        <v>400</v>
      </c>
      <c r="E451" s="55">
        <f t="shared" si="23"/>
        <v>192</v>
      </c>
      <c r="F451" s="56">
        <f t="shared" si="28"/>
        <v>0.923076923076923</v>
      </c>
    </row>
    <row r="452" ht="23" customHeight="1" spans="1:6">
      <c r="A452" s="52" t="s">
        <v>419</v>
      </c>
      <c r="B452" s="53" t="s">
        <v>420</v>
      </c>
      <c r="C452" s="54">
        <v>53105</v>
      </c>
      <c r="D452" s="54">
        <v>31973</v>
      </c>
      <c r="E452" s="55">
        <f t="shared" si="23"/>
        <v>-21132</v>
      </c>
      <c r="F452" s="56">
        <f t="shared" si="28"/>
        <v>-0.39792863195556</v>
      </c>
    </row>
    <row r="453" ht="23" customHeight="1" spans="1:6">
      <c r="A453" s="52"/>
      <c r="B453" s="53" t="s">
        <v>421</v>
      </c>
      <c r="C453" s="54">
        <v>0</v>
      </c>
      <c r="D453" s="54">
        <v>49</v>
      </c>
      <c r="E453" s="55">
        <f t="shared" si="23"/>
        <v>49</v>
      </c>
      <c r="F453" s="56"/>
    </row>
    <row r="454" ht="23" customHeight="1" spans="1:6">
      <c r="A454" s="52"/>
      <c r="B454" s="53" t="s">
        <v>422</v>
      </c>
      <c r="C454" s="54">
        <v>0</v>
      </c>
      <c r="D454" s="54">
        <v>49</v>
      </c>
      <c r="E454" s="55">
        <f t="shared" si="23"/>
        <v>49</v>
      </c>
      <c r="F454" s="56"/>
    </row>
    <row r="455" ht="23" customHeight="1" spans="1:6">
      <c r="A455" s="52"/>
      <c r="B455" s="53" t="s">
        <v>423</v>
      </c>
      <c r="C455" s="54">
        <v>590</v>
      </c>
      <c r="D455" s="54">
        <v>718</v>
      </c>
      <c r="E455" s="55">
        <f t="shared" si="23"/>
        <v>128</v>
      </c>
      <c r="F455" s="56">
        <f t="shared" ref="F455:F470" si="29">E455/C455</f>
        <v>0.216949152542373</v>
      </c>
    </row>
    <row r="456" ht="23" customHeight="1" spans="1:6">
      <c r="A456" s="52"/>
      <c r="B456" s="53" t="s">
        <v>424</v>
      </c>
      <c r="C456" s="54">
        <v>590</v>
      </c>
      <c r="D456" s="55">
        <v>718</v>
      </c>
      <c r="E456" s="55">
        <f t="shared" si="23"/>
        <v>128</v>
      </c>
      <c r="F456" s="56">
        <f t="shared" si="29"/>
        <v>0.216949152542373</v>
      </c>
    </row>
    <row r="457" ht="23" customHeight="1" spans="1:6">
      <c r="A457" s="52"/>
      <c r="B457" s="53" t="s">
        <v>425</v>
      </c>
      <c r="C457" s="54">
        <v>979</v>
      </c>
      <c r="D457" s="54">
        <v>825</v>
      </c>
      <c r="E457" s="55">
        <f t="shared" ref="E457:E520" si="30">D457-C457</f>
        <v>-154</v>
      </c>
      <c r="F457" s="56">
        <f t="shared" si="29"/>
        <v>-0.157303370786517</v>
      </c>
    </row>
    <row r="458" ht="23" customHeight="1" spans="1:6">
      <c r="A458" s="52"/>
      <c r="B458" s="53" t="s">
        <v>59</v>
      </c>
      <c r="C458" s="54">
        <v>450</v>
      </c>
      <c r="D458" s="55">
        <v>375</v>
      </c>
      <c r="E458" s="55">
        <f t="shared" si="30"/>
        <v>-75</v>
      </c>
      <c r="F458" s="56">
        <f t="shared" si="29"/>
        <v>-0.166666666666667</v>
      </c>
    </row>
    <row r="459" ht="23" customHeight="1" spans="1:6">
      <c r="A459" s="52"/>
      <c r="B459" s="53" t="s">
        <v>60</v>
      </c>
      <c r="C459" s="54">
        <v>232</v>
      </c>
      <c r="D459" s="55">
        <v>134</v>
      </c>
      <c r="E459" s="55">
        <f t="shared" si="30"/>
        <v>-98</v>
      </c>
      <c r="F459" s="56">
        <f t="shared" si="29"/>
        <v>-0.422413793103448</v>
      </c>
    </row>
    <row r="460" ht="23" customHeight="1" spans="1:6">
      <c r="A460" s="52"/>
      <c r="B460" s="53" t="s">
        <v>426</v>
      </c>
      <c r="C460" s="54">
        <v>297</v>
      </c>
      <c r="D460" s="55">
        <v>316</v>
      </c>
      <c r="E460" s="55">
        <f t="shared" si="30"/>
        <v>19</v>
      </c>
      <c r="F460" s="56">
        <f t="shared" si="29"/>
        <v>0.063973063973064</v>
      </c>
    </row>
    <row r="461" ht="23" customHeight="1" spans="1:6">
      <c r="A461" s="52"/>
      <c r="B461" s="53" t="s">
        <v>427</v>
      </c>
      <c r="C461" s="54">
        <v>16178</v>
      </c>
      <c r="D461" s="54">
        <v>11955</v>
      </c>
      <c r="E461" s="55">
        <f t="shared" si="30"/>
        <v>-4223</v>
      </c>
      <c r="F461" s="56">
        <f t="shared" si="29"/>
        <v>-0.261033502287057</v>
      </c>
    </row>
    <row r="462" ht="23" customHeight="1" spans="1:6">
      <c r="A462" s="52"/>
      <c r="B462" s="53" t="s">
        <v>428</v>
      </c>
      <c r="C462" s="54">
        <v>3268</v>
      </c>
      <c r="D462" s="55">
        <v>9586</v>
      </c>
      <c r="E462" s="55">
        <f t="shared" si="30"/>
        <v>6318</v>
      </c>
      <c r="F462" s="56">
        <f t="shared" si="29"/>
        <v>1.93329253365973</v>
      </c>
    </row>
    <row r="463" ht="23" customHeight="1" spans="1:6">
      <c r="A463" s="52"/>
      <c r="B463" s="53" t="s">
        <v>429</v>
      </c>
      <c r="C463" s="54">
        <v>12910</v>
      </c>
      <c r="D463" s="55">
        <v>2369</v>
      </c>
      <c r="E463" s="55">
        <f t="shared" si="30"/>
        <v>-10541</v>
      </c>
      <c r="F463" s="56">
        <f t="shared" si="29"/>
        <v>-0.816498838109992</v>
      </c>
    </row>
    <row r="464" ht="23" customHeight="1" spans="1:6">
      <c r="A464" s="52"/>
      <c r="B464" s="53" t="s">
        <v>430</v>
      </c>
      <c r="C464" s="54">
        <v>35358</v>
      </c>
      <c r="D464" s="54">
        <v>18426</v>
      </c>
      <c r="E464" s="55">
        <f t="shared" si="30"/>
        <v>-16932</v>
      </c>
      <c r="F464" s="56">
        <f t="shared" si="29"/>
        <v>-0.47887323943662</v>
      </c>
    </row>
    <row r="465" ht="23" customHeight="1" spans="1:6">
      <c r="A465" s="52"/>
      <c r="B465" s="53" t="s">
        <v>431</v>
      </c>
      <c r="C465" s="54">
        <v>3388</v>
      </c>
      <c r="D465" s="55">
        <v>1621</v>
      </c>
      <c r="E465" s="55">
        <f t="shared" si="30"/>
        <v>-1767</v>
      </c>
      <c r="F465" s="56">
        <f t="shared" si="29"/>
        <v>-0.521546635182999</v>
      </c>
    </row>
    <row r="466" ht="23" customHeight="1" spans="1:6">
      <c r="A466" s="52"/>
      <c r="B466" s="53" t="s">
        <v>432</v>
      </c>
      <c r="C466" s="54">
        <v>31971</v>
      </c>
      <c r="D466" s="55">
        <v>16805</v>
      </c>
      <c r="E466" s="55">
        <f t="shared" si="30"/>
        <v>-15166</v>
      </c>
      <c r="F466" s="56">
        <f t="shared" si="29"/>
        <v>-0.474367395452128</v>
      </c>
    </row>
    <row r="467" ht="23" customHeight="1" spans="1:6">
      <c r="A467" s="52" t="s">
        <v>433</v>
      </c>
      <c r="B467" s="53" t="s">
        <v>434</v>
      </c>
      <c r="C467" s="54">
        <v>8972</v>
      </c>
      <c r="D467" s="54">
        <v>26243</v>
      </c>
      <c r="E467" s="55">
        <f t="shared" si="30"/>
        <v>17271</v>
      </c>
      <c r="F467" s="56">
        <f t="shared" si="29"/>
        <v>1.92498885421311</v>
      </c>
    </row>
    <row r="468" ht="23" customHeight="1" spans="1:6">
      <c r="A468" s="52"/>
      <c r="B468" s="53" t="s">
        <v>435</v>
      </c>
      <c r="C468" s="54">
        <v>5619</v>
      </c>
      <c r="D468" s="54">
        <v>7806</v>
      </c>
      <c r="E468" s="55">
        <f t="shared" si="30"/>
        <v>2187</v>
      </c>
      <c r="F468" s="56">
        <f t="shared" si="29"/>
        <v>0.389215162840363</v>
      </c>
    </row>
    <row r="469" ht="23" customHeight="1" spans="1:6">
      <c r="A469" s="52"/>
      <c r="B469" s="53" t="s">
        <v>59</v>
      </c>
      <c r="C469" s="54">
        <v>163</v>
      </c>
      <c r="D469" s="55">
        <v>165</v>
      </c>
      <c r="E469" s="55">
        <f t="shared" si="30"/>
        <v>2</v>
      </c>
      <c r="F469" s="56">
        <f t="shared" si="29"/>
        <v>0.0122699386503067</v>
      </c>
    </row>
    <row r="470" ht="23" customHeight="1" spans="1:6">
      <c r="A470" s="52"/>
      <c r="B470" s="53" t="s">
        <v>436</v>
      </c>
      <c r="C470" s="54">
        <v>5457</v>
      </c>
      <c r="D470" s="55">
        <v>7641</v>
      </c>
      <c r="E470" s="55">
        <f t="shared" si="30"/>
        <v>2184</v>
      </c>
      <c r="F470" s="56">
        <f t="shared" si="29"/>
        <v>0.40021990104453</v>
      </c>
    </row>
    <row r="471" ht="23" customHeight="1" spans="1:6">
      <c r="A471" s="52"/>
      <c r="B471" s="53" t="s">
        <v>437</v>
      </c>
      <c r="C471" s="54">
        <v>0</v>
      </c>
      <c r="D471" s="54">
        <v>66</v>
      </c>
      <c r="E471" s="55">
        <f t="shared" si="30"/>
        <v>66</v>
      </c>
      <c r="F471" s="56"/>
    </row>
    <row r="472" ht="23" customHeight="1" spans="1:6">
      <c r="A472" s="52"/>
      <c r="B472" s="53" t="s">
        <v>438</v>
      </c>
      <c r="C472" s="54">
        <v>0</v>
      </c>
      <c r="D472" s="55">
        <v>66</v>
      </c>
      <c r="E472" s="55">
        <f t="shared" si="30"/>
        <v>66</v>
      </c>
      <c r="F472" s="56"/>
    </row>
    <row r="473" ht="23" customHeight="1" spans="1:6">
      <c r="A473" s="52"/>
      <c r="B473" s="53" t="s">
        <v>439</v>
      </c>
      <c r="C473" s="54">
        <v>3353</v>
      </c>
      <c r="D473" s="54">
        <v>18371</v>
      </c>
      <c r="E473" s="55">
        <f t="shared" si="30"/>
        <v>15018</v>
      </c>
      <c r="F473" s="56">
        <f t="shared" ref="F473:F476" si="31">E473/C473</f>
        <v>4.47897405308679</v>
      </c>
    </row>
    <row r="474" ht="23" customHeight="1" spans="1:6">
      <c r="A474" s="52"/>
      <c r="B474" s="53" t="s">
        <v>440</v>
      </c>
      <c r="C474" s="54">
        <v>3353</v>
      </c>
      <c r="D474" s="55">
        <v>18371</v>
      </c>
      <c r="E474" s="55">
        <f t="shared" si="30"/>
        <v>15018</v>
      </c>
      <c r="F474" s="56">
        <f t="shared" si="31"/>
        <v>4.47897405308679</v>
      </c>
    </row>
    <row r="475" ht="23" customHeight="1" spans="1:6">
      <c r="A475" s="52" t="s">
        <v>441</v>
      </c>
      <c r="B475" s="53" t="s">
        <v>442</v>
      </c>
      <c r="C475" s="54">
        <v>6232</v>
      </c>
      <c r="D475" s="54">
        <v>6487</v>
      </c>
      <c r="E475" s="55">
        <f t="shared" si="30"/>
        <v>255</v>
      </c>
      <c r="F475" s="56">
        <f t="shared" si="31"/>
        <v>0.0409178433889602</v>
      </c>
    </row>
    <row r="476" ht="23" customHeight="1" spans="1:6">
      <c r="A476" s="52"/>
      <c r="B476" s="53" t="s">
        <v>443</v>
      </c>
      <c r="C476" s="54">
        <v>6232</v>
      </c>
      <c r="D476" s="54">
        <v>6487</v>
      </c>
      <c r="E476" s="55">
        <f t="shared" si="30"/>
        <v>255</v>
      </c>
      <c r="F476" s="56">
        <f t="shared" si="31"/>
        <v>0.0409178433889602</v>
      </c>
    </row>
    <row r="477" ht="23" customHeight="1" spans="1:6">
      <c r="A477" s="52"/>
      <c r="B477" s="53" t="s">
        <v>444</v>
      </c>
      <c r="C477" s="54">
        <v>0</v>
      </c>
      <c r="D477" s="55">
        <v>100</v>
      </c>
      <c r="E477" s="55">
        <f t="shared" si="30"/>
        <v>100</v>
      </c>
      <c r="F477" s="56"/>
    </row>
    <row r="478" ht="23" customHeight="1" spans="1:6">
      <c r="A478" s="52"/>
      <c r="B478" s="53" t="s">
        <v>445</v>
      </c>
      <c r="C478" s="54">
        <v>500</v>
      </c>
      <c r="D478" s="55">
        <v>500</v>
      </c>
      <c r="E478" s="55">
        <f t="shared" si="30"/>
        <v>0</v>
      </c>
      <c r="F478" s="56">
        <f t="shared" ref="F478:F498" si="32">E478/C478</f>
        <v>0</v>
      </c>
    </row>
    <row r="479" ht="23" customHeight="1" spans="1:6">
      <c r="A479" s="52"/>
      <c r="B479" s="53" t="s">
        <v>446</v>
      </c>
      <c r="C479" s="54">
        <v>5732</v>
      </c>
      <c r="D479" s="55">
        <v>5887</v>
      </c>
      <c r="E479" s="55">
        <f t="shared" si="30"/>
        <v>155</v>
      </c>
      <c r="F479" s="56">
        <f t="shared" si="32"/>
        <v>0.0270411723656664</v>
      </c>
    </row>
    <row r="480" ht="23" customHeight="1" spans="1:6">
      <c r="A480" s="52" t="s">
        <v>447</v>
      </c>
      <c r="B480" s="53" t="s">
        <v>448</v>
      </c>
      <c r="C480" s="54">
        <v>3300</v>
      </c>
      <c r="D480" s="54">
        <v>3051</v>
      </c>
      <c r="E480" s="55">
        <f t="shared" si="30"/>
        <v>-249</v>
      </c>
      <c r="F480" s="56">
        <f t="shared" si="32"/>
        <v>-0.0754545454545455</v>
      </c>
    </row>
    <row r="481" ht="23" customHeight="1" spans="1:6">
      <c r="A481" s="52"/>
      <c r="B481" s="53" t="s">
        <v>449</v>
      </c>
      <c r="C481" s="54">
        <v>3300</v>
      </c>
      <c r="D481" s="55">
        <v>3051</v>
      </c>
      <c r="E481" s="55">
        <f t="shared" si="30"/>
        <v>-249</v>
      </c>
      <c r="F481" s="56">
        <f t="shared" si="32"/>
        <v>-0.0754545454545455</v>
      </c>
    </row>
    <row r="482" ht="23" customHeight="1" spans="1:6">
      <c r="A482" s="52" t="s">
        <v>450</v>
      </c>
      <c r="B482" s="53" t="s">
        <v>451</v>
      </c>
      <c r="C482" s="54">
        <v>10560</v>
      </c>
      <c r="D482" s="54">
        <v>8581</v>
      </c>
      <c r="E482" s="55">
        <f t="shared" si="30"/>
        <v>-1979</v>
      </c>
      <c r="F482" s="56">
        <f t="shared" si="32"/>
        <v>-0.187405303030303</v>
      </c>
    </row>
    <row r="483" ht="23" customHeight="1" spans="1:6">
      <c r="A483" s="52"/>
      <c r="B483" s="53" t="s">
        <v>452</v>
      </c>
      <c r="C483" s="54">
        <v>9867</v>
      </c>
      <c r="D483" s="54">
        <v>7918</v>
      </c>
      <c r="E483" s="55">
        <f t="shared" si="30"/>
        <v>-1949</v>
      </c>
      <c r="F483" s="56">
        <f t="shared" si="32"/>
        <v>-0.197527110570589</v>
      </c>
    </row>
    <row r="484" ht="23" customHeight="1" spans="1:6">
      <c r="A484" s="52"/>
      <c r="B484" s="53" t="s">
        <v>59</v>
      </c>
      <c r="C484" s="54">
        <v>3453</v>
      </c>
      <c r="D484" s="55">
        <v>3247</v>
      </c>
      <c r="E484" s="55">
        <f t="shared" si="30"/>
        <v>-206</v>
      </c>
      <c r="F484" s="56">
        <f t="shared" si="32"/>
        <v>-0.0596582681726035</v>
      </c>
    </row>
    <row r="485" ht="23" customHeight="1" spans="1:6">
      <c r="A485" s="52"/>
      <c r="B485" s="53" t="s">
        <v>60</v>
      </c>
      <c r="C485" s="54">
        <v>959</v>
      </c>
      <c r="D485" s="55">
        <v>861</v>
      </c>
      <c r="E485" s="55">
        <f t="shared" si="30"/>
        <v>-98</v>
      </c>
      <c r="F485" s="56">
        <f t="shared" si="32"/>
        <v>-0.102189781021898</v>
      </c>
    </row>
    <row r="486" ht="23" customHeight="1" spans="1:6">
      <c r="A486" s="52"/>
      <c r="B486" s="53" t="s">
        <v>453</v>
      </c>
      <c r="C486" s="54">
        <v>560</v>
      </c>
      <c r="D486" s="55">
        <v>292</v>
      </c>
      <c r="E486" s="55">
        <f t="shared" si="30"/>
        <v>-268</v>
      </c>
      <c r="F486" s="56">
        <f t="shared" si="32"/>
        <v>-0.478571428571429</v>
      </c>
    </row>
    <row r="487" ht="23" customHeight="1" spans="1:6">
      <c r="A487" s="52"/>
      <c r="B487" s="53" t="s">
        <v>454</v>
      </c>
      <c r="C487" s="54">
        <v>270</v>
      </c>
      <c r="D487" s="55">
        <v>348</v>
      </c>
      <c r="E487" s="55">
        <f t="shared" si="30"/>
        <v>78</v>
      </c>
      <c r="F487" s="56">
        <f t="shared" si="32"/>
        <v>0.288888888888889</v>
      </c>
    </row>
    <row r="488" ht="23" customHeight="1" spans="1:6">
      <c r="A488" s="52"/>
      <c r="B488" s="53" t="s">
        <v>455</v>
      </c>
      <c r="C488" s="54">
        <v>537</v>
      </c>
      <c r="D488" s="55">
        <v>356</v>
      </c>
      <c r="E488" s="55">
        <f t="shared" si="30"/>
        <v>-181</v>
      </c>
      <c r="F488" s="56">
        <f t="shared" si="32"/>
        <v>-0.337057728119181</v>
      </c>
    </row>
    <row r="489" ht="23" customHeight="1" spans="1:6">
      <c r="A489" s="52"/>
      <c r="B489" s="53" t="s">
        <v>456</v>
      </c>
      <c r="C489" s="54">
        <v>1985</v>
      </c>
      <c r="D489" s="55">
        <v>1004</v>
      </c>
      <c r="E489" s="55">
        <f t="shared" si="30"/>
        <v>-981</v>
      </c>
      <c r="F489" s="56">
        <f t="shared" si="32"/>
        <v>-0.494206549118388</v>
      </c>
    </row>
    <row r="490" ht="23" customHeight="1" spans="1:6">
      <c r="A490" s="52"/>
      <c r="B490" s="53" t="s">
        <v>457</v>
      </c>
      <c r="C490" s="54">
        <v>463</v>
      </c>
      <c r="D490" s="55">
        <v>239</v>
      </c>
      <c r="E490" s="55">
        <f t="shared" si="30"/>
        <v>-224</v>
      </c>
      <c r="F490" s="56">
        <f t="shared" si="32"/>
        <v>-0.483801295896328</v>
      </c>
    </row>
    <row r="491" ht="23" customHeight="1" spans="1:6">
      <c r="A491" s="52"/>
      <c r="B491" s="53" t="s">
        <v>458</v>
      </c>
      <c r="C491" s="54">
        <v>18</v>
      </c>
      <c r="D491" s="55">
        <v>18</v>
      </c>
      <c r="E491" s="55">
        <f t="shared" si="30"/>
        <v>0</v>
      </c>
      <c r="F491" s="56">
        <f t="shared" si="32"/>
        <v>0</v>
      </c>
    </row>
    <row r="492" ht="23" customHeight="1" spans="1:6">
      <c r="A492" s="52"/>
      <c r="B492" s="53" t="s">
        <v>63</v>
      </c>
      <c r="C492" s="54">
        <v>1622</v>
      </c>
      <c r="D492" s="55">
        <v>1553</v>
      </c>
      <c r="E492" s="55">
        <f t="shared" si="30"/>
        <v>-69</v>
      </c>
      <c r="F492" s="56">
        <f t="shared" si="32"/>
        <v>-0.0425400739827374</v>
      </c>
    </row>
    <row r="493" ht="23" customHeight="1" spans="1:6">
      <c r="A493" s="52"/>
      <c r="B493" s="53" t="s">
        <v>459</v>
      </c>
      <c r="C493" s="54">
        <v>692</v>
      </c>
      <c r="D493" s="54">
        <v>599</v>
      </c>
      <c r="E493" s="55">
        <f t="shared" si="30"/>
        <v>-93</v>
      </c>
      <c r="F493" s="56">
        <f t="shared" si="32"/>
        <v>-0.134393063583815</v>
      </c>
    </row>
    <row r="494" ht="23" customHeight="1" spans="1:6">
      <c r="A494" s="52"/>
      <c r="B494" s="53" t="s">
        <v>59</v>
      </c>
      <c r="C494" s="54">
        <v>128</v>
      </c>
      <c r="D494" s="55">
        <v>56</v>
      </c>
      <c r="E494" s="55">
        <f t="shared" si="30"/>
        <v>-72</v>
      </c>
      <c r="F494" s="56">
        <f t="shared" si="32"/>
        <v>-0.5625</v>
      </c>
    </row>
    <row r="495" ht="23" customHeight="1" spans="1:6">
      <c r="A495" s="52"/>
      <c r="B495" s="53" t="s">
        <v>460</v>
      </c>
      <c r="C495" s="54">
        <v>241</v>
      </c>
      <c r="D495" s="55">
        <v>250</v>
      </c>
      <c r="E495" s="55">
        <f t="shared" si="30"/>
        <v>9</v>
      </c>
      <c r="F495" s="56">
        <f t="shared" si="32"/>
        <v>0.037344398340249</v>
      </c>
    </row>
    <row r="496" ht="23" customHeight="1" spans="1:6">
      <c r="A496" s="52"/>
      <c r="B496" s="53" t="s">
        <v>461</v>
      </c>
      <c r="C496" s="54">
        <v>192</v>
      </c>
      <c r="D496" s="55">
        <v>183</v>
      </c>
      <c r="E496" s="55">
        <f t="shared" si="30"/>
        <v>-9</v>
      </c>
      <c r="F496" s="56">
        <f t="shared" si="32"/>
        <v>-0.046875</v>
      </c>
    </row>
    <row r="497" ht="23" customHeight="1" spans="1:6">
      <c r="A497" s="52"/>
      <c r="B497" s="53" t="s">
        <v>462</v>
      </c>
      <c r="C497" s="54">
        <v>75</v>
      </c>
      <c r="D497" s="55">
        <v>75</v>
      </c>
      <c r="E497" s="55">
        <f t="shared" si="30"/>
        <v>0</v>
      </c>
      <c r="F497" s="56">
        <f t="shared" si="32"/>
        <v>0</v>
      </c>
    </row>
    <row r="498" ht="23" customHeight="1" spans="1:6">
      <c r="A498" s="52"/>
      <c r="B498" s="53" t="s">
        <v>463</v>
      </c>
      <c r="C498" s="54">
        <v>57</v>
      </c>
      <c r="D498" s="55">
        <v>35</v>
      </c>
      <c r="E498" s="55">
        <f t="shared" si="30"/>
        <v>-22</v>
      </c>
      <c r="F498" s="56">
        <f t="shared" si="32"/>
        <v>-0.385964912280702</v>
      </c>
    </row>
    <row r="499" ht="23" customHeight="1" spans="1:6">
      <c r="A499" s="52"/>
      <c r="B499" s="53" t="s">
        <v>464</v>
      </c>
      <c r="C499" s="54">
        <v>0</v>
      </c>
      <c r="D499" s="54"/>
      <c r="E499" s="55">
        <f t="shared" si="30"/>
        <v>0</v>
      </c>
      <c r="F499" s="56"/>
    </row>
    <row r="500" ht="23" customHeight="1" spans="1:6">
      <c r="A500" s="52"/>
      <c r="B500" s="53" t="s">
        <v>465</v>
      </c>
      <c r="C500" s="54">
        <v>0</v>
      </c>
      <c r="D500" s="55"/>
      <c r="E500" s="55">
        <f t="shared" si="30"/>
        <v>0</v>
      </c>
      <c r="F500" s="56"/>
    </row>
    <row r="501" ht="23" customHeight="1" spans="1:6">
      <c r="A501" s="52" t="s">
        <v>466</v>
      </c>
      <c r="B501" s="53" t="s">
        <v>467</v>
      </c>
      <c r="C501" s="54">
        <v>83453</v>
      </c>
      <c r="D501" s="54">
        <v>69110</v>
      </c>
      <c r="E501" s="55">
        <f t="shared" si="30"/>
        <v>-14343</v>
      </c>
      <c r="F501" s="56">
        <f t="shared" ref="F501:F522" si="33">E501/C501</f>
        <v>-0.171869195834781</v>
      </c>
    </row>
    <row r="502" ht="23" customHeight="1" spans="1:6">
      <c r="A502" s="52"/>
      <c r="B502" s="53" t="s">
        <v>468</v>
      </c>
      <c r="C502" s="54">
        <v>43592</v>
      </c>
      <c r="D502" s="54">
        <v>35768</v>
      </c>
      <c r="E502" s="55">
        <f t="shared" si="30"/>
        <v>-7824</v>
      </c>
      <c r="F502" s="56">
        <f t="shared" si="33"/>
        <v>-0.179482473848413</v>
      </c>
    </row>
    <row r="503" ht="23" customHeight="1" spans="1:6">
      <c r="A503" s="52"/>
      <c r="B503" s="53" t="s">
        <v>469</v>
      </c>
      <c r="C503" s="54">
        <v>989</v>
      </c>
      <c r="D503" s="55">
        <v>1950</v>
      </c>
      <c r="E503" s="55">
        <f t="shared" si="30"/>
        <v>961</v>
      </c>
      <c r="F503" s="56">
        <f t="shared" si="33"/>
        <v>0.971688574317492</v>
      </c>
    </row>
    <row r="504" ht="23" customHeight="1" spans="1:6">
      <c r="A504" s="52"/>
      <c r="B504" s="53" t="s">
        <v>470</v>
      </c>
      <c r="C504" s="54">
        <v>167</v>
      </c>
      <c r="D504" s="55">
        <v>140</v>
      </c>
      <c r="E504" s="55">
        <f t="shared" si="30"/>
        <v>-27</v>
      </c>
      <c r="F504" s="56">
        <f t="shared" si="33"/>
        <v>-0.161676646706587</v>
      </c>
    </row>
    <row r="505" ht="23" customHeight="1" spans="1:6">
      <c r="A505" s="52"/>
      <c r="B505" s="53" t="s">
        <v>471</v>
      </c>
      <c r="C505" s="54">
        <v>3408</v>
      </c>
      <c r="D505" s="55">
        <v>4212</v>
      </c>
      <c r="E505" s="55">
        <f t="shared" si="30"/>
        <v>804</v>
      </c>
      <c r="F505" s="56">
        <f t="shared" si="33"/>
        <v>0.235915492957746</v>
      </c>
    </row>
    <row r="506" ht="23" customHeight="1" spans="1:6">
      <c r="A506" s="52"/>
      <c r="B506" s="53" t="s">
        <v>472</v>
      </c>
      <c r="C506" s="54">
        <v>22631</v>
      </c>
      <c r="D506" s="55">
        <v>20086</v>
      </c>
      <c r="E506" s="55">
        <f t="shared" si="30"/>
        <v>-2545</v>
      </c>
      <c r="F506" s="56">
        <f t="shared" si="33"/>
        <v>-0.11245636516283</v>
      </c>
    </row>
    <row r="507" ht="23" customHeight="1" spans="1:6">
      <c r="A507" s="52"/>
      <c r="B507" s="53" t="s">
        <v>473</v>
      </c>
      <c r="C507" s="54">
        <v>16397</v>
      </c>
      <c r="D507" s="55">
        <v>9380</v>
      </c>
      <c r="E507" s="55">
        <f t="shared" si="30"/>
        <v>-7017</v>
      </c>
      <c r="F507" s="56">
        <f t="shared" si="33"/>
        <v>-0.427944136122461</v>
      </c>
    </row>
    <row r="508" ht="23" customHeight="1" spans="1:6">
      <c r="A508" s="52"/>
      <c r="B508" s="53" t="s">
        <v>474</v>
      </c>
      <c r="C508" s="54">
        <v>39861</v>
      </c>
      <c r="D508" s="54">
        <v>33342</v>
      </c>
      <c r="E508" s="55">
        <f t="shared" si="30"/>
        <v>-6519</v>
      </c>
      <c r="F508" s="56">
        <f t="shared" si="33"/>
        <v>-0.163543313012719</v>
      </c>
    </row>
    <row r="509" ht="23" customHeight="1" spans="1:6">
      <c r="A509" s="52"/>
      <c r="B509" s="53" t="s">
        <v>475</v>
      </c>
      <c r="C509" s="54">
        <v>39664</v>
      </c>
      <c r="D509" s="55">
        <v>33206</v>
      </c>
      <c r="E509" s="55">
        <f t="shared" si="30"/>
        <v>-6458</v>
      </c>
      <c r="F509" s="56">
        <f t="shared" si="33"/>
        <v>-0.162817668414683</v>
      </c>
    </row>
    <row r="510" ht="23" customHeight="1" spans="1:6">
      <c r="A510" s="52"/>
      <c r="B510" s="53" t="s">
        <v>476</v>
      </c>
      <c r="C510" s="54">
        <v>197</v>
      </c>
      <c r="D510" s="55">
        <v>136</v>
      </c>
      <c r="E510" s="55">
        <f t="shared" si="30"/>
        <v>-61</v>
      </c>
      <c r="F510" s="56">
        <f t="shared" si="33"/>
        <v>-0.309644670050761</v>
      </c>
    </row>
    <row r="511" ht="23" customHeight="1" spans="1:6">
      <c r="A511" s="52" t="s">
        <v>477</v>
      </c>
      <c r="B511" s="53" t="s">
        <v>478</v>
      </c>
      <c r="C511" s="54">
        <v>6275</v>
      </c>
      <c r="D511" s="54">
        <v>5850</v>
      </c>
      <c r="E511" s="55">
        <f t="shared" si="30"/>
        <v>-425</v>
      </c>
      <c r="F511" s="56">
        <f t="shared" si="33"/>
        <v>-0.0677290836653386</v>
      </c>
    </row>
    <row r="512" ht="23" customHeight="1" spans="1:6">
      <c r="A512" s="52"/>
      <c r="B512" s="53" t="s">
        <v>479</v>
      </c>
      <c r="C512" s="54">
        <v>2700</v>
      </c>
      <c r="D512" s="54">
        <v>2302</v>
      </c>
      <c r="E512" s="55">
        <f t="shared" si="30"/>
        <v>-398</v>
      </c>
      <c r="F512" s="56">
        <f t="shared" si="33"/>
        <v>-0.147407407407407</v>
      </c>
    </row>
    <row r="513" ht="23" customHeight="1" spans="1:6">
      <c r="A513" s="52"/>
      <c r="B513" s="53" t="s">
        <v>480</v>
      </c>
      <c r="C513" s="54">
        <v>2700</v>
      </c>
      <c r="D513" s="55">
        <v>2302</v>
      </c>
      <c r="E513" s="55">
        <f t="shared" si="30"/>
        <v>-398</v>
      </c>
      <c r="F513" s="56">
        <f t="shared" si="33"/>
        <v>-0.147407407407407</v>
      </c>
    </row>
    <row r="514" ht="23" customHeight="1" spans="1:6">
      <c r="A514" s="52"/>
      <c r="B514" s="53" t="s">
        <v>481</v>
      </c>
      <c r="C514" s="54">
        <v>3545</v>
      </c>
      <c r="D514" s="54">
        <v>3545</v>
      </c>
      <c r="E514" s="55">
        <f t="shared" si="30"/>
        <v>0</v>
      </c>
      <c r="F514" s="56">
        <f t="shared" si="33"/>
        <v>0</v>
      </c>
    </row>
    <row r="515" ht="23" customHeight="1" spans="1:6">
      <c r="A515" s="52"/>
      <c r="B515" s="53" t="s">
        <v>482</v>
      </c>
      <c r="C515" s="54">
        <v>3000</v>
      </c>
      <c r="D515" s="55">
        <v>3000</v>
      </c>
      <c r="E515" s="55">
        <f t="shared" si="30"/>
        <v>0</v>
      </c>
      <c r="F515" s="56">
        <f t="shared" si="33"/>
        <v>0</v>
      </c>
    </row>
    <row r="516" ht="23" customHeight="1" spans="1:6">
      <c r="A516" s="52"/>
      <c r="B516" s="53" t="s">
        <v>483</v>
      </c>
      <c r="C516" s="54">
        <v>545</v>
      </c>
      <c r="D516" s="55">
        <v>545</v>
      </c>
      <c r="E516" s="55">
        <f t="shared" si="30"/>
        <v>0</v>
      </c>
      <c r="F516" s="56">
        <f t="shared" si="33"/>
        <v>0</v>
      </c>
    </row>
    <row r="517" ht="23" customHeight="1" spans="1:6">
      <c r="A517" s="52"/>
      <c r="B517" s="53" t="s">
        <v>484</v>
      </c>
      <c r="C517" s="54">
        <v>30</v>
      </c>
      <c r="D517" s="54"/>
      <c r="E517" s="55">
        <f t="shared" si="30"/>
        <v>-30</v>
      </c>
      <c r="F517" s="56">
        <f t="shared" si="33"/>
        <v>-1</v>
      </c>
    </row>
    <row r="518" ht="23" customHeight="1" spans="1:6">
      <c r="A518" s="52"/>
      <c r="B518" s="53" t="s">
        <v>485</v>
      </c>
      <c r="C518" s="54">
        <v>30</v>
      </c>
      <c r="D518" s="55"/>
      <c r="E518" s="55">
        <f t="shared" si="30"/>
        <v>-30</v>
      </c>
      <c r="F518" s="56">
        <f t="shared" si="33"/>
        <v>-1</v>
      </c>
    </row>
    <row r="519" ht="23" customHeight="1" spans="1:6">
      <c r="A519" s="52" t="s">
        <v>486</v>
      </c>
      <c r="B519" s="53" t="s">
        <v>487</v>
      </c>
      <c r="C519" s="54">
        <v>13530</v>
      </c>
      <c r="D519" s="54">
        <v>10585</v>
      </c>
      <c r="E519" s="55">
        <f t="shared" si="30"/>
        <v>-2945</v>
      </c>
      <c r="F519" s="56">
        <f t="shared" si="33"/>
        <v>-0.217664449371766</v>
      </c>
    </row>
    <row r="520" ht="23" customHeight="1" spans="1:6">
      <c r="A520" s="52"/>
      <c r="B520" s="53" t="s">
        <v>488</v>
      </c>
      <c r="C520" s="54">
        <v>4300</v>
      </c>
      <c r="D520" s="54">
        <v>3539</v>
      </c>
      <c r="E520" s="55">
        <f t="shared" si="30"/>
        <v>-761</v>
      </c>
      <c r="F520" s="56">
        <f t="shared" si="33"/>
        <v>-0.176976744186047</v>
      </c>
    </row>
    <row r="521" ht="23" customHeight="1" spans="1:6">
      <c r="A521" s="52"/>
      <c r="B521" s="53" t="s">
        <v>59</v>
      </c>
      <c r="C521" s="54">
        <v>1527</v>
      </c>
      <c r="D521" s="55">
        <v>1499</v>
      </c>
      <c r="E521" s="55">
        <f t="shared" ref="E521:E547" si="34">D521-C521</f>
        <v>-28</v>
      </c>
      <c r="F521" s="56">
        <f t="shared" si="33"/>
        <v>-0.0183366077275704</v>
      </c>
    </row>
    <row r="522" ht="23" customHeight="1" spans="1:6">
      <c r="A522" s="52"/>
      <c r="B522" s="53" t="s">
        <v>60</v>
      </c>
      <c r="C522" s="54">
        <v>2343</v>
      </c>
      <c r="D522" s="55">
        <v>1652</v>
      </c>
      <c r="E522" s="55">
        <f t="shared" si="34"/>
        <v>-691</v>
      </c>
      <c r="F522" s="56">
        <f t="shared" si="33"/>
        <v>-0.294921041399915</v>
      </c>
    </row>
    <row r="523" ht="23" customHeight="1" spans="1:6">
      <c r="A523" s="52"/>
      <c r="B523" s="53" t="s">
        <v>489</v>
      </c>
      <c r="C523" s="54">
        <v>82</v>
      </c>
      <c r="D523" s="55">
        <v>141</v>
      </c>
      <c r="E523" s="55">
        <f t="shared" si="34"/>
        <v>59</v>
      </c>
      <c r="F523" s="56"/>
    </row>
    <row r="524" ht="23" customHeight="1" spans="1:6">
      <c r="A524" s="52"/>
      <c r="B524" s="53" t="s">
        <v>490</v>
      </c>
      <c r="C524" s="54">
        <v>0</v>
      </c>
      <c r="D524" s="55">
        <v>25</v>
      </c>
      <c r="E524" s="55">
        <f t="shared" si="34"/>
        <v>25</v>
      </c>
      <c r="F524" s="56"/>
    </row>
    <row r="525" ht="23" customHeight="1" spans="1:6">
      <c r="A525" s="52"/>
      <c r="B525" s="53" t="s">
        <v>63</v>
      </c>
      <c r="C525" s="54">
        <v>144</v>
      </c>
      <c r="D525" s="55">
        <v>161</v>
      </c>
      <c r="E525" s="55">
        <f t="shared" si="34"/>
        <v>17</v>
      </c>
      <c r="F525" s="56">
        <f t="shared" ref="F525:F527" si="35">E525/C525</f>
        <v>0.118055555555556</v>
      </c>
    </row>
    <row r="526" ht="23" customHeight="1" spans="1:6">
      <c r="A526" s="52"/>
      <c r="B526" s="53" t="s">
        <v>491</v>
      </c>
      <c r="C526" s="54">
        <v>203</v>
      </c>
      <c r="D526" s="55">
        <v>61</v>
      </c>
      <c r="E526" s="55">
        <f t="shared" si="34"/>
        <v>-142</v>
      </c>
      <c r="F526" s="56">
        <f t="shared" si="35"/>
        <v>-0.699507389162562</v>
      </c>
    </row>
    <row r="527" ht="23" customHeight="1" spans="1:6">
      <c r="A527" s="52"/>
      <c r="B527" s="53" t="s">
        <v>492</v>
      </c>
      <c r="C527" s="54">
        <v>7000</v>
      </c>
      <c r="D527" s="54">
        <v>6314</v>
      </c>
      <c r="E527" s="55">
        <f t="shared" si="34"/>
        <v>-686</v>
      </c>
      <c r="F527" s="56">
        <f t="shared" si="35"/>
        <v>-0.098</v>
      </c>
    </row>
    <row r="528" ht="23" customHeight="1" spans="1:6">
      <c r="A528" s="52"/>
      <c r="B528" s="53" t="s">
        <v>60</v>
      </c>
      <c r="C528" s="54">
        <v>0</v>
      </c>
      <c r="D528" s="55">
        <v>818</v>
      </c>
      <c r="E528" s="55">
        <f t="shared" si="34"/>
        <v>818</v>
      </c>
      <c r="F528" s="56"/>
    </row>
    <row r="529" ht="23" customHeight="1" spans="1:6">
      <c r="A529" s="52"/>
      <c r="B529" s="53" t="s">
        <v>493</v>
      </c>
      <c r="C529" s="54">
        <v>0</v>
      </c>
      <c r="D529" s="55">
        <v>1208</v>
      </c>
      <c r="E529" s="55">
        <f t="shared" si="34"/>
        <v>1208</v>
      </c>
      <c r="F529" s="56"/>
    </row>
    <row r="530" ht="23" customHeight="1" spans="1:6">
      <c r="A530" s="52"/>
      <c r="B530" s="53" t="s">
        <v>494</v>
      </c>
      <c r="C530" s="54">
        <v>7000</v>
      </c>
      <c r="D530" s="55">
        <v>4288</v>
      </c>
      <c r="E530" s="55">
        <f t="shared" si="34"/>
        <v>-2712</v>
      </c>
      <c r="F530" s="56">
        <f t="shared" ref="F530:F532" si="36">E530/C530</f>
        <v>-0.387428571428571</v>
      </c>
    </row>
    <row r="531" ht="23" customHeight="1" spans="1:6">
      <c r="A531" s="52"/>
      <c r="B531" s="53" t="s">
        <v>495</v>
      </c>
      <c r="C531" s="54">
        <v>2230</v>
      </c>
      <c r="D531" s="54">
        <v>732</v>
      </c>
      <c r="E531" s="55">
        <f t="shared" si="34"/>
        <v>-1498</v>
      </c>
      <c r="F531" s="56">
        <f t="shared" si="36"/>
        <v>-0.671748878923767</v>
      </c>
    </row>
    <row r="532" ht="23" customHeight="1" spans="1:6">
      <c r="A532" s="52"/>
      <c r="B532" s="53" t="s">
        <v>496</v>
      </c>
      <c r="C532" s="54">
        <v>0</v>
      </c>
      <c r="D532" s="55">
        <v>25</v>
      </c>
      <c r="E532" s="55">
        <f t="shared" si="34"/>
        <v>25</v>
      </c>
      <c r="F532" s="56" t="e">
        <f t="shared" si="36"/>
        <v>#DIV/0!</v>
      </c>
    </row>
    <row r="533" ht="23" customHeight="1" spans="1:6">
      <c r="A533" s="52"/>
      <c r="B533" s="53" t="s">
        <v>496</v>
      </c>
      <c r="C533" s="54">
        <v>75</v>
      </c>
      <c r="D533" s="55">
        <v>71</v>
      </c>
      <c r="E533" s="55">
        <f t="shared" si="34"/>
        <v>-4</v>
      </c>
      <c r="F533" s="56"/>
    </row>
    <row r="534" ht="23" customHeight="1" spans="1:6">
      <c r="A534" s="52"/>
      <c r="B534" s="53" t="s">
        <v>497</v>
      </c>
      <c r="C534" s="54">
        <v>2155</v>
      </c>
      <c r="D534" s="55">
        <v>636</v>
      </c>
      <c r="E534" s="55">
        <f t="shared" si="34"/>
        <v>-1519</v>
      </c>
      <c r="F534" s="56">
        <f t="shared" ref="F534:F540" si="37">E534/C534</f>
        <v>-0.704872389791183</v>
      </c>
    </row>
    <row r="535" ht="23" customHeight="1" spans="1:6">
      <c r="A535" s="52" t="s">
        <v>498</v>
      </c>
      <c r="B535" s="53" t="s">
        <v>499</v>
      </c>
      <c r="C535" s="54">
        <v>58621</v>
      </c>
      <c r="D535" s="54">
        <v>22</v>
      </c>
      <c r="E535" s="55">
        <f t="shared" si="34"/>
        <v>-58599</v>
      </c>
      <c r="F535" s="56">
        <f t="shared" si="37"/>
        <v>-0.999624707869194</v>
      </c>
    </row>
    <row r="536" ht="23" customHeight="1" spans="1:6">
      <c r="A536" s="52" t="s">
        <v>500</v>
      </c>
      <c r="B536" s="53" t="s">
        <v>501</v>
      </c>
      <c r="C536" s="54">
        <v>21000</v>
      </c>
      <c r="D536" s="54">
        <v>20310</v>
      </c>
      <c r="E536" s="55">
        <f t="shared" si="34"/>
        <v>-690</v>
      </c>
      <c r="F536" s="56">
        <f t="shared" si="37"/>
        <v>-0.0328571428571429</v>
      </c>
    </row>
    <row r="537" ht="23" customHeight="1" spans="1:6">
      <c r="A537" s="52"/>
      <c r="B537" s="53" t="s">
        <v>502</v>
      </c>
      <c r="C537" s="54">
        <v>21000</v>
      </c>
      <c r="D537" s="54">
        <v>20310</v>
      </c>
      <c r="E537" s="55">
        <f t="shared" si="34"/>
        <v>-690</v>
      </c>
      <c r="F537" s="56">
        <f t="shared" si="37"/>
        <v>-0.0328571428571429</v>
      </c>
    </row>
    <row r="538" ht="23" customHeight="1" spans="1:6">
      <c r="A538" s="52"/>
      <c r="B538" s="53" t="s">
        <v>503</v>
      </c>
      <c r="C538" s="54">
        <v>21000</v>
      </c>
      <c r="D538" s="55">
        <v>20310</v>
      </c>
      <c r="E538" s="55">
        <f t="shared" si="34"/>
        <v>-690</v>
      </c>
      <c r="F538" s="56">
        <f t="shared" si="37"/>
        <v>-0.0328571428571429</v>
      </c>
    </row>
    <row r="539" ht="23" customHeight="1" spans="1:6">
      <c r="A539" s="52" t="s">
        <v>504</v>
      </c>
      <c r="B539" s="53" t="s">
        <v>505</v>
      </c>
      <c r="C539" s="54">
        <v>2</v>
      </c>
      <c r="D539" s="54">
        <v>2</v>
      </c>
      <c r="E539" s="55">
        <f t="shared" si="34"/>
        <v>0</v>
      </c>
      <c r="F539" s="56">
        <f t="shared" si="37"/>
        <v>0</v>
      </c>
    </row>
    <row r="540" ht="23" customHeight="1" spans="1:6">
      <c r="A540" s="52"/>
      <c r="B540" s="53" t="s">
        <v>506</v>
      </c>
      <c r="C540" s="54">
        <v>2</v>
      </c>
      <c r="D540" s="55">
        <v>2</v>
      </c>
      <c r="E540" s="55">
        <f t="shared" si="34"/>
        <v>0</v>
      </c>
      <c r="F540" s="56">
        <f t="shared" si="37"/>
        <v>0</v>
      </c>
    </row>
    <row r="541" ht="23" customHeight="1" spans="1:6">
      <c r="A541" s="52"/>
      <c r="B541" s="52" t="s">
        <v>507</v>
      </c>
      <c r="C541" s="54">
        <v>1273968</v>
      </c>
      <c r="D541" s="55">
        <v>1355550</v>
      </c>
      <c r="E541" s="55">
        <f t="shared" si="34"/>
        <v>81582</v>
      </c>
      <c r="F541" s="56">
        <v>0.141052724788747</v>
      </c>
    </row>
    <row r="542" ht="23" customHeight="1" spans="1:6">
      <c r="A542" s="57" t="s">
        <v>508</v>
      </c>
      <c r="B542" s="55" t="s">
        <v>509</v>
      </c>
      <c r="C542" s="55">
        <v>667700</v>
      </c>
      <c r="D542" s="55">
        <f>SUM(D543:D545)</f>
        <v>827700</v>
      </c>
      <c r="E542" s="55">
        <f t="shared" si="34"/>
        <v>160000</v>
      </c>
      <c r="F542" s="56">
        <f>E542/C542</f>
        <v>0.239628575707653</v>
      </c>
    </row>
    <row r="543" ht="23" customHeight="1" spans="1:6">
      <c r="A543" s="57">
        <v>1</v>
      </c>
      <c r="B543" s="55" t="s">
        <v>510</v>
      </c>
      <c r="C543" s="55">
        <v>667700</v>
      </c>
      <c r="D543" s="55">
        <v>667700</v>
      </c>
      <c r="E543" s="55">
        <f t="shared" si="34"/>
        <v>0</v>
      </c>
      <c r="F543" s="56">
        <f>E543/C543</f>
        <v>0</v>
      </c>
    </row>
    <row r="544" ht="23" customHeight="1" spans="1:6">
      <c r="A544" s="57">
        <v>2</v>
      </c>
      <c r="B544" s="55" t="s">
        <v>511</v>
      </c>
      <c r="C544" s="55"/>
      <c r="D544" s="55">
        <v>80000</v>
      </c>
      <c r="E544" s="55">
        <f t="shared" si="34"/>
        <v>80000</v>
      </c>
      <c r="F544" s="56"/>
    </row>
    <row r="545" ht="23" customHeight="1" spans="1:6">
      <c r="A545" s="57">
        <v>3</v>
      </c>
      <c r="B545" s="55" t="s">
        <v>512</v>
      </c>
      <c r="C545" s="55"/>
      <c r="D545" s="55">
        <v>80000</v>
      </c>
      <c r="E545" s="55">
        <f t="shared" si="34"/>
        <v>80000</v>
      </c>
      <c r="F545" s="56"/>
    </row>
    <row r="546" ht="23" customHeight="1" spans="1:6">
      <c r="A546" s="57"/>
      <c r="B546" s="57" t="s">
        <v>513</v>
      </c>
      <c r="C546" s="55">
        <f>C541+C542</f>
        <v>1941668</v>
      </c>
      <c r="D546" s="55">
        <f>D541+D542</f>
        <v>2183250</v>
      </c>
      <c r="E546" s="55">
        <f t="shared" si="34"/>
        <v>241582</v>
      </c>
      <c r="F546" s="56">
        <f>E546/C546</f>
        <v>0.124419828724581</v>
      </c>
    </row>
  </sheetData>
  <autoFilter ref="A5:F546">
    <extLst/>
  </autoFilter>
  <mergeCells count="1">
    <mergeCell ref="A2:F2"/>
  </mergeCells>
  <pageMargins left="0.751388888888889" right="0.751388888888889" top="1" bottom="1" header="0.5" footer="0.5"/>
  <pageSetup paperSize="9" scale="92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49"/>
  <sheetViews>
    <sheetView showZeros="0" tabSelected="1" workbookViewId="0">
      <selection activeCell="K11" sqref="K11"/>
    </sheetView>
  </sheetViews>
  <sheetFormatPr defaultColWidth="9" defaultRowHeight="14.25" outlineLevelCol="5"/>
  <cols>
    <col min="1" max="1" width="10.875" style="46" customWidth="1"/>
    <col min="2" max="2" width="38.875" style="47" customWidth="1"/>
    <col min="3" max="4" width="11.625" style="47" customWidth="1"/>
    <col min="5" max="5" width="12.625" style="47"/>
    <col min="6" max="6" width="9.25" style="47" customWidth="1"/>
    <col min="7" max="16384" width="9" style="47"/>
  </cols>
  <sheetData>
    <row r="1" s="15" customFormat="1" ht="18.95" customHeight="1" spans="1:1">
      <c r="A1" s="15" t="s">
        <v>514</v>
      </c>
    </row>
    <row r="2" s="15" customFormat="1" ht="30" customHeight="1" spans="1:6">
      <c r="A2" s="48" t="s">
        <v>515</v>
      </c>
      <c r="B2" s="48"/>
      <c r="C2" s="48"/>
      <c r="D2" s="48"/>
      <c r="E2" s="48"/>
      <c r="F2" s="48"/>
    </row>
    <row r="3" s="15" customFormat="1" ht="20" customHeight="1" spans="1:3">
      <c r="A3" s="49"/>
      <c r="B3" s="50"/>
      <c r="C3" s="50"/>
    </row>
    <row r="4" s="15" customFormat="1" ht="20" customHeight="1" spans="1:6">
      <c r="A4" s="49"/>
      <c r="B4" s="51"/>
      <c r="C4" s="51"/>
      <c r="D4" s="51"/>
      <c r="F4" s="51" t="s">
        <v>2</v>
      </c>
    </row>
    <row r="5" ht="35" customHeight="1" spans="1:6">
      <c r="A5" s="19" t="s">
        <v>3</v>
      </c>
      <c r="B5" s="52" t="s">
        <v>56</v>
      </c>
      <c r="C5" s="7" t="s">
        <v>5</v>
      </c>
      <c r="D5" s="7" t="s">
        <v>6</v>
      </c>
      <c r="E5" s="7" t="s">
        <v>7</v>
      </c>
      <c r="F5" s="7" t="s">
        <v>8</v>
      </c>
    </row>
    <row r="6" ht="23" customHeight="1" spans="1:6">
      <c r="A6" s="52" t="s">
        <v>9</v>
      </c>
      <c r="B6" s="53" t="s">
        <v>57</v>
      </c>
      <c r="C6" s="54">
        <v>198161</v>
      </c>
      <c r="D6" s="54">
        <v>187798</v>
      </c>
      <c r="E6" s="55">
        <f t="shared" ref="E6:E69" si="0">D6-C6</f>
        <v>-10363</v>
      </c>
      <c r="F6" s="56">
        <f t="shared" ref="F6:F68" si="1">E6/C6</f>
        <v>-0.0522958604367156</v>
      </c>
    </row>
    <row r="7" ht="23" customHeight="1" spans="1:6">
      <c r="A7" s="52"/>
      <c r="B7" s="53" t="s">
        <v>58</v>
      </c>
      <c r="C7" s="54">
        <v>2323.64</v>
      </c>
      <c r="D7" s="54">
        <v>2340</v>
      </c>
      <c r="E7" s="55">
        <f t="shared" si="0"/>
        <v>16.3600000000001</v>
      </c>
      <c r="F7" s="56">
        <f t="shared" si="1"/>
        <v>0.00704067755762516</v>
      </c>
    </row>
    <row r="8" ht="23" customHeight="1" spans="1:6">
      <c r="A8" s="52"/>
      <c r="B8" s="53" t="s">
        <v>59</v>
      </c>
      <c r="C8" s="54">
        <v>1625</v>
      </c>
      <c r="D8" s="55">
        <v>1574</v>
      </c>
      <c r="E8" s="55">
        <f t="shared" si="0"/>
        <v>-51</v>
      </c>
      <c r="F8" s="56">
        <f t="shared" si="1"/>
        <v>-0.0313846153846154</v>
      </c>
    </row>
    <row r="9" ht="23" customHeight="1" spans="1:6">
      <c r="A9" s="52"/>
      <c r="B9" s="53" t="s">
        <v>60</v>
      </c>
      <c r="C9" s="54">
        <v>282.64</v>
      </c>
      <c r="D9" s="55">
        <v>316</v>
      </c>
      <c r="E9" s="55">
        <f t="shared" si="0"/>
        <v>33.36</v>
      </c>
      <c r="F9" s="56">
        <f t="shared" si="1"/>
        <v>0.118030002830456</v>
      </c>
    </row>
    <row r="10" ht="23" customHeight="1" spans="1:6">
      <c r="A10" s="52"/>
      <c r="B10" s="53" t="s">
        <v>61</v>
      </c>
      <c r="C10" s="54">
        <v>250</v>
      </c>
      <c r="D10" s="55">
        <v>250</v>
      </c>
      <c r="E10" s="55">
        <f t="shared" si="0"/>
        <v>0</v>
      </c>
      <c r="F10" s="56">
        <f t="shared" si="1"/>
        <v>0</v>
      </c>
    </row>
    <row r="11" ht="23" customHeight="1" spans="1:6">
      <c r="A11" s="52"/>
      <c r="B11" s="53" t="s">
        <v>62</v>
      </c>
      <c r="C11" s="54">
        <v>2</v>
      </c>
      <c r="D11" s="55">
        <v>1</v>
      </c>
      <c r="E11" s="55">
        <f t="shared" si="0"/>
        <v>-1</v>
      </c>
      <c r="F11" s="56">
        <f t="shared" si="1"/>
        <v>-0.5</v>
      </c>
    </row>
    <row r="12" ht="23" customHeight="1" spans="1:6">
      <c r="A12" s="52"/>
      <c r="B12" s="53" t="s">
        <v>63</v>
      </c>
      <c r="C12" s="54">
        <v>164</v>
      </c>
      <c r="D12" s="55">
        <v>199</v>
      </c>
      <c r="E12" s="55">
        <f t="shared" si="0"/>
        <v>35</v>
      </c>
      <c r="F12" s="56">
        <f t="shared" si="1"/>
        <v>0.213414634146341</v>
      </c>
    </row>
    <row r="13" ht="23" customHeight="1" spans="1:6">
      <c r="A13" s="52"/>
      <c r="B13" s="53" t="s">
        <v>64</v>
      </c>
      <c r="C13" s="54">
        <v>2104.36</v>
      </c>
      <c r="D13" s="54">
        <v>2098</v>
      </c>
      <c r="E13" s="55">
        <f t="shared" si="0"/>
        <v>-6.36000000000013</v>
      </c>
      <c r="F13" s="56">
        <f t="shared" si="1"/>
        <v>-0.00302229656522654</v>
      </c>
    </row>
    <row r="14" ht="23" customHeight="1" spans="1:6">
      <c r="A14" s="52"/>
      <c r="B14" s="53" t="s">
        <v>59</v>
      </c>
      <c r="C14" s="54">
        <v>1397</v>
      </c>
      <c r="D14" s="55">
        <v>1490</v>
      </c>
      <c r="E14" s="55">
        <f t="shared" si="0"/>
        <v>93</v>
      </c>
      <c r="F14" s="56">
        <f t="shared" si="1"/>
        <v>0.066571224051539</v>
      </c>
    </row>
    <row r="15" ht="23" customHeight="1" spans="1:6">
      <c r="A15" s="52"/>
      <c r="B15" s="53" t="s">
        <v>60</v>
      </c>
      <c r="C15" s="54">
        <v>347.36</v>
      </c>
      <c r="D15" s="55">
        <v>267</v>
      </c>
      <c r="E15" s="55">
        <f t="shared" si="0"/>
        <v>-80.36</v>
      </c>
      <c r="F15" s="56">
        <f t="shared" si="1"/>
        <v>-0.231345002303086</v>
      </c>
    </row>
    <row r="16" ht="23" customHeight="1" spans="1:6">
      <c r="A16" s="52"/>
      <c r="B16" s="53" t="s">
        <v>65</v>
      </c>
      <c r="C16" s="54">
        <v>227</v>
      </c>
      <c r="D16" s="55">
        <v>193</v>
      </c>
      <c r="E16" s="55">
        <f t="shared" si="0"/>
        <v>-34</v>
      </c>
      <c r="F16" s="56">
        <f t="shared" si="1"/>
        <v>-0.149779735682819</v>
      </c>
    </row>
    <row r="17" ht="23" customHeight="1" spans="1:6">
      <c r="A17" s="52"/>
      <c r="B17" s="53" t="s">
        <v>63</v>
      </c>
      <c r="C17" s="54">
        <v>133</v>
      </c>
      <c r="D17" s="55">
        <v>148</v>
      </c>
      <c r="E17" s="55">
        <f t="shared" si="0"/>
        <v>15</v>
      </c>
      <c r="F17" s="56">
        <f t="shared" si="1"/>
        <v>0.112781954887218</v>
      </c>
    </row>
    <row r="18" ht="23" customHeight="1" spans="1:6">
      <c r="A18" s="52"/>
      <c r="B18" s="53" t="s">
        <v>66</v>
      </c>
      <c r="C18" s="54">
        <v>68031</v>
      </c>
      <c r="D18" s="54">
        <v>55988</v>
      </c>
      <c r="E18" s="55">
        <f t="shared" si="0"/>
        <v>-12043</v>
      </c>
      <c r="F18" s="56">
        <f t="shared" si="1"/>
        <v>-0.17702223986124</v>
      </c>
    </row>
    <row r="19" ht="23" customHeight="1" spans="1:6">
      <c r="A19" s="52"/>
      <c r="B19" s="53" t="s">
        <v>59</v>
      </c>
      <c r="C19" s="54">
        <v>16005</v>
      </c>
      <c r="D19" s="55">
        <v>13775</v>
      </c>
      <c r="E19" s="55">
        <f t="shared" si="0"/>
        <v>-2230</v>
      </c>
      <c r="F19" s="56">
        <f t="shared" si="1"/>
        <v>-0.139331458919088</v>
      </c>
    </row>
    <row r="20" ht="23" customHeight="1" spans="1:6">
      <c r="A20" s="52"/>
      <c r="B20" s="53" t="s">
        <v>60</v>
      </c>
      <c r="C20" s="54">
        <v>27468</v>
      </c>
      <c r="D20" s="55">
        <v>21969</v>
      </c>
      <c r="E20" s="55">
        <f t="shared" si="0"/>
        <v>-5499</v>
      </c>
      <c r="F20" s="56">
        <f t="shared" si="1"/>
        <v>-0.200196592398427</v>
      </c>
    </row>
    <row r="21" ht="23" customHeight="1" spans="1:6">
      <c r="A21" s="52"/>
      <c r="B21" s="53" t="s">
        <v>67</v>
      </c>
      <c r="C21" s="54">
        <v>13885</v>
      </c>
      <c r="D21" s="55">
        <v>11981</v>
      </c>
      <c r="E21" s="55">
        <f t="shared" si="0"/>
        <v>-1904</v>
      </c>
      <c r="F21" s="56">
        <f t="shared" si="1"/>
        <v>-0.137126395390709</v>
      </c>
    </row>
    <row r="22" ht="23" customHeight="1" spans="1:6">
      <c r="A22" s="52"/>
      <c r="B22" s="53" t="s">
        <v>68</v>
      </c>
      <c r="C22" s="54">
        <v>60</v>
      </c>
      <c r="D22" s="55">
        <v>7</v>
      </c>
      <c r="E22" s="55">
        <f t="shared" si="0"/>
        <v>-53</v>
      </c>
      <c r="F22" s="56">
        <f t="shared" si="1"/>
        <v>-0.883333333333333</v>
      </c>
    </row>
    <row r="23" ht="23" customHeight="1" spans="1:6">
      <c r="A23" s="52"/>
      <c r="B23" s="53" t="s">
        <v>69</v>
      </c>
      <c r="C23" s="54">
        <v>692</v>
      </c>
      <c r="D23" s="55">
        <v>682</v>
      </c>
      <c r="E23" s="55">
        <f t="shared" si="0"/>
        <v>-10</v>
      </c>
      <c r="F23" s="56">
        <f t="shared" si="1"/>
        <v>-0.0144508670520231</v>
      </c>
    </row>
    <row r="24" ht="23" customHeight="1" spans="1:6">
      <c r="A24" s="52"/>
      <c r="B24" s="53" t="s">
        <v>63</v>
      </c>
      <c r="C24" s="54">
        <v>7602</v>
      </c>
      <c r="D24" s="55">
        <v>6949</v>
      </c>
      <c r="E24" s="55">
        <f t="shared" si="0"/>
        <v>-653</v>
      </c>
      <c r="F24" s="56">
        <f t="shared" si="1"/>
        <v>-0.0858984477769008</v>
      </c>
    </row>
    <row r="25" ht="23" customHeight="1" spans="1:6">
      <c r="A25" s="52"/>
      <c r="B25" s="53" t="s">
        <v>70</v>
      </c>
      <c r="C25" s="54">
        <v>2319</v>
      </c>
      <c r="D25" s="55">
        <v>625</v>
      </c>
      <c r="E25" s="55">
        <f t="shared" si="0"/>
        <v>-1694</v>
      </c>
      <c r="F25" s="56">
        <f t="shared" si="1"/>
        <v>-0.730487278999569</v>
      </c>
    </row>
    <row r="26" ht="23" customHeight="1" spans="1:6">
      <c r="A26" s="52"/>
      <c r="B26" s="53" t="s">
        <v>71</v>
      </c>
      <c r="C26" s="54">
        <v>11921</v>
      </c>
      <c r="D26" s="54">
        <v>11269</v>
      </c>
      <c r="E26" s="55">
        <f t="shared" si="0"/>
        <v>-652</v>
      </c>
      <c r="F26" s="56">
        <f t="shared" si="1"/>
        <v>-0.0546933982048486</v>
      </c>
    </row>
    <row r="27" ht="23" customHeight="1" spans="1:6">
      <c r="A27" s="52"/>
      <c r="B27" s="53" t="s">
        <v>59</v>
      </c>
      <c r="C27" s="54">
        <v>401</v>
      </c>
      <c r="D27" s="55">
        <v>535</v>
      </c>
      <c r="E27" s="55">
        <f t="shared" si="0"/>
        <v>134</v>
      </c>
      <c r="F27" s="56">
        <f t="shared" si="1"/>
        <v>0.334164588528678</v>
      </c>
    </row>
    <row r="28" ht="23" customHeight="1" spans="1:6">
      <c r="A28" s="52"/>
      <c r="B28" s="53" t="s">
        <v>60</v>
      </c>
      <c r="C28" s="54">
        <v>6997</v>
      </c>
      <c r="D28" s="55">
        <v>6434</v>
      </c>
      <c r="E28" s="55">
        <f t="shared" si="0"/>
        <v>-563</v>
      </c>
      <c r="F28" s="56">
        <f t="shared" si="1"/>
        <v>-0.0804630555952551</v>
      </c>
    </row>
    <row r="29" ht="23" customHeight="1" spans="1:6">
      <c r="A29" s="52"/>
      <c r="B29" s="53" t="s">
        <v>72</v>
      </c>
      <c r="C29" s="54">
        <v>328</v>
      </c>
      <c r="D29" s="55">
        <v>378</v>
      </c>
      <c r="E29" s="55">
        <f t="shared" si="0"/>
        <v>50</v>
      </c>
      <c r="F29" s="56">
        <f t="shared" si="1"/>
        <v>0.152439024390244</v>
      </c>
    </row>
    <row r="30" ht="23" customHeight="1" spans="1:6">
      <c r="A30" s="52"/>
      <c r="B30" s="53" t="s">
        <v>73</v>
      </c>
      <c r="C30" s="54">
        <v>219</v>
      </c>
      <c r="D30" s="55">
        <v>301</v>
      </c>
      <c r="E30" s="55">
        <f t="shared" si="0"/>
        <v>82</v>
      </c>
      <c r="F30" s="56">
        <f t="shared" si="1"/>
        <v>0.374429223744292</v>
      </c>
    </row>
    <row r="31" ht="23" customHeight="1" spans="1:6">
      <c r="A31" s="52"/>
      <c r="B31" s="53" t="s">
        <v>63</v>
      </c>
      <c r="C31" s="54">
        <v>472</v>
      </c>
      <c r="D31" s="55">
        <v>592</v>
      </c>
      <c r="E31" s="55">
        <f t="shared" si="0"/>
        <v>120</v>
      </c>
      <c r="F31" s="56">
        <f t="shared" si="1"/>
        <v>0.254237288135593</v>
      </c>
    </row>
    <row r="32" ht="23" customHeight="1" spans="1:6">
      <c r="A32" s="52"/>
      <c r="B32" s="53" t="s">
        <v>74</v>
      </c>
      <c r="C32" s="54">
        <v>3504</v>
      </c>
      <c r="D32" s="55">
        <v>3029</v>
      </c>
      <c r="E32" s="55">
        <f t="shared" si="0"/>
        <v>-475</v>
      </c>
      <c r="F32" s="56">
        <f t="shared" si="1"/>
        <v>-0.135559360730594</v>
      </c>
    </row>
    <row r="33" ht="23" customHeight="1" spans="1:6">
      <c r="A33" s="52"/>
      <c r="B33" s="53" t="s">
        <v>75</v>
      </c>
      <c r="C33" s="54">
        <v>1040</v>
      </c>
      <c r="D33" s="54">
        <v>920</v>
      </c>
      <c r="E33" s="55">
        <f t="shared" si="0"/>
        <v>-120</v>
      </c>
      <c r="F33" s="56">
        <f t="shared" si="1"/>
        <v>-0.115384615384615</v>
      </c>
    </row>
    <row r="34" ht="23" customHeight="1" spans="1:6">
      <c r="A34" s="52"/>
      <c r="B34" s="53" t="s">
        <v>59</v>
      </c>
      <c r="C34" s="54">
        <v>775</v>
      </c>
      <c r="D34" s="55">
        <v>662</v>
      </c>
      <c r="E34" s="55">
        <f t="shared" si="0"/>
        <v>-113</v>
      </c>
      <c r="F34" s="56">
        <f t="shared" si="1"/>
        <v>-0.145806451612903</v>
      </c>
    </row>
    <row r="35" ht="23" customHeight="1" spans="1:6">
      <c r="A35" s="52"/>
      <c r="B35" s="53" t="s">
        <v>76</v>
      </c>
      <c r="C35" s="54">
        <v>81</v>
      </c>
      <c r="D35" s="55">
        <v>84</v>
      </c>
      <c r="E35" s="55">
        <f t="shared" si="0"/>
        <v>3</v>
      </c>
      <c r="F35" s="56">
        <f t="shared" si="1"/>
        <v>0.037037037037037</v>
      </c>
    </row>
    <row r="36" ht="23" customHeight="1" spans="1:6">
      <c r="A36" s="52"/>
      <c r="B36" s="53" t="s">
        <v>77</v>
      </c>
      <c r="C36" s="54">
        <v>11</v>
      </c>
      <c r="D36" s="55">
        <v>1</v>
      </c>
      <c r="E36" s="55">
        <f t="shared" si="0"/>
        <v>-10</v>
      </c>
      <c r="F36" s="56">
        <f t="shared" si="1"/>
        <v>-0.909090909090909</v>
      </c>
    </row>
    <row r="37" ht="23" customHeight="1" spans="1:6">
      <c r="A37" s="52"/>
      <c r="B37" s="53" t="s">
        <v>78</v>
      </c>
      <c r="C37" s="54">
        <v>88</v>
      </c>
      <c r="D37" s="55">
        <v>84</v>
      </c>
      <c r="E37" s="55">
        <f t="shared" si="0"/>
        <v>-4</v>
      </c>
      <c r="F37" s="56">
        <f t="shared" si="1"/>
        <v>-0.0454545454545455</v>
      </c>
    </row>
    <row r="38" ht="23" customHeight="1" spans="1:6">
      <c r="A38" s="52"/>
      <c r="B38" s="53" t="s">
        <v>63</v>
      </c>
      <c r="C38" s="54">
        <v>85</v>
      </c>
      <c r="D38" s="55">
        <v>89</v>
      </c>
      <c r="E38" s="55">
        <f t="shared" si="0"/>
        <v>4</v>
      </c>
      <c r="F38" s="56">
        <f t="shared" si="1"/>
        <v>0.0470588235294118</v>
      </c>
    </row>
    <row r="39" ht="23" customHeight="1" spans="1:6">
      <c r="A39" s="52"/>
      <c r="B39" s="53" t="s">
        <v>79</v>
      </c>
      <c r="C39" s="54">
        <v>2664</v>
      </c>
      <c r="D39" s="54">
        <v>2628</v>
      </c>
      <c r="E39" s="55">
        <f t="shared" si="0"/>
        <v>-36</v>
      </c>
      <c r="F39" s="56">
        <f t="shared" si="1"/>
        <v>-0.0135135135135135</v>
      </c>
    </row>
    <row r="40" ht="23" customHeight="1" spans="1:6">
      <c r="A40" s="52"/>
      <c r="B40" s="53" t="s">
        <v>59</v>
      </c>
      <c r="C40" s="54">
        <v>1564</v>
      </c>
      <c r="D40" s="55">
        <v>1586</v>
      </c>
      <c r="E40" s="55">
        <f t="shared" si="0"/>
        <v>22</v>
      </c>
      <c r="F40" s="56">
        <f t="shared" si="1"/>
        <v>0.0140664961636829</v>
      </c>
    </row>
    <row r="41" ht="23" customHeight="1" spans="1:6">
      <c r="A41" s="52"/>
      <c r="B41" s="53" t="s">
        <v>60</v>
      </c>
      <c r="C41" s="54">
        <v>544.47</v>
      </c>
      <c r="D41" s="55">
        <v>396</v>
      </c>
      <c r="E41" s="55">
        <f t="shared" si="0"/>
        <v>-148.47</v>
      </c>
      <c r="F41" s="56">
        <f t="shared" si="1"/>
        <v>-0.272687200396716</v>
      </c>
    </row>
    <row r="42" ht="23" customHeight="1" spans="1:6">
      <c r="A42" s="52"/>
      <c r="B42" s="53" t="s">
        <v>80</v>
      </c>
      <c r="C42" s="54">
        <v>0</v>
      </c>
      <c r="D42" s="55">
        <v>144</v>
      </c>
      <c r="E42" s="55">
        <f t="shared" si="0"/>
        <v>144</v>
      </c>
      <c r="F42" s="56"/>
    </row>
    <row r="43" ht="23" customHeight="1" spans="1:6">
      <c r="A43" s="52"/>
      <c r="B43" s="53" t="s">
        <v>63</v>
      </c>
      <c r="C43" s="54">
        <v>554.53</v>
      </c>
      <c r="D43" s="55">
        <v>499</v>
      </c>
      <c r="E43" s="55">
        <f t="shared" si="0"/>
        <v>-55.53</v>
      </c>
      <c r="F43" s="56">
        <f t="shared" si="1"/>
        <v>-0.100138856328783</v>
      </c>
    </row>
    <row r="44" ht="23" customHeight="1" spans="1:6">
      <c r="A44" s="52"/>
      <c r="B44" s="53" t="s">
        <v>81</v>
      </c>
      <c r="C44" s="54">
        <v>1</v>
      </c>
      <c r="D44" s="55">
        <v>3</v>
      </c>
      <c r="E44" s="55">
        <f t="shared" si="0"/>
        <v>2</v>
      </c>
      <c r="F44" s="56">
        <f t="shared" si="1"/>
        <v>2</v>
      </c>
    </row>
    <row r="45" ht="23" customHeight="1" spans="1:6">
      <c r="A45" s="52"/>
      <c r="B45" s="53" t="s">
        <v>82</v>
      </c>
      <c r="C45" s="54">
        <v>12000</v>
      </c>
      <c r="D45" s="54">
        <v>12000</v>
      </c>
      <c r="E45" s="55">
        <f t="shared" si="0"/>
        <v>0</v>
      </c>
      <c r="F45" s="56">
        <f t="shared" si="1"/>
        <v>0</v>
      </c>
    </row>
    <row r="46" ht="23" customHeight="1" spans="1:6">
      <c r="A46" s="52"/>
      <c r="B46" s="53" t="s">
        <v>83</v>
      </c>
      <c r="C46" s="54">
        <v>12000</v>
      </c>
      <c r="D46" s="55">
        <v>12000</v>
      </c>
      <c r="E46" s="55">
        <f t="shared" si="0"/>
        <v>0</v>
      </c>
      <c r="F46" s="56">
        <f t="shared" si="1"/>
        <v>0</v>
      </c>
    </row>
    <row r="47" ht="23" customHeight="1" spans="1:6">
      <c r="A47" s="52"/>
      <c r="B47" s="53" t="s">
        <v>84</v>
      </c>
      <c r="C47" s="54">
        <v>1432</v>
      </c>
      <c r="D47" s="54">
        <v>1269</v>
      </c>
      <c r="E47" s="55">
        <f t="shared" si="0"/>
        <v>-163</v>
      </c>
      <c r="F47" s="56">
        <f t="shared" si="1"/>
        <v>-0.113826815642458</v>
      </c>
    </row>
    <row r="48" ht="23" customHeight="1" spans="1:6">
      <c r="A48" s="52"/>
      <c r="B48" s="53" t="s">
        <v>59</v>
      </c>
      <c r="C48" s="54">
        <v>509</v>
      </c>
      <c r="D48" s="55">
        <v>422</v>
      </c>
      <c r="E48" s="55">
        <f t="shared" si="0"/>
        <v>-87</v>
      </c>
      <c r="F48" s="56">
        <f t="shared" si="1"/>
        <v>-0.170923379174853</v>
      </c>
    </row>
    <row r="49" ht="23" customHeight="1" spans="1:6">
      <c r="A49" s="52"/>
      <c r="B49" s="53" t="s">
        <v>60</v>
      </c>
      <c r="C49" s="54">
        <v>30</v>
      </c>
      <c r="D49" s="55">
        <v>23</v>
      </c>
      <c r="E49" s="55">
        <f t="shared" si="0"/>
        <v>-7</v>
      </c>
      <c r="F49" s="56">
        <f t="shared" si="1"/>
        <v>-0.233333333333333</v>
      </c>
    </row>
    <row r="50" ht="23" customHeight="1" spans="1:6">
      <c r="A50" s="52"/>
      <c r="B50" s="53" t="s">
        <v>85</v>
      </c>
      <c r="C50" s="54">
        <v>421</v>
      </c>
      <c r="D50" s="55">
        <v>344</v>
      </c>
      <c r="E50" s="55">
        <f t="shared" si="0"/>
        <v>-77</v>
      </c>
      <c r="F50" s="56">
        <f t="shared" si="1"/>
        <v>-0.182897862232779</v>
      </c>
    </row>
    <row r="51" ht="23" customHeight="1" spans="1:6">
      <c r="A51" s="52"/>
      <c r="B51" s="53" t="s">
        <v>63</v>
      </c>
      <c r="C51" s="54">
        <v>472</v>
      </c>
      <c r="D51" s="55">
        <v>480</v>
      </c>
      <c r="E51" s="55">
        <f t="shared" si="0"/>
        <v>8</v>
      </c>
      <c r="F51" s="56">
        <f t="shared" si="1"/>
        <v>0.0169491525423729</v>
      </c>
    </row>
    <row r="52" ht="23" customHeight="1" spans="1:6">
      <c r="A52" s="52"/>
      <c r="B52" s="53" t="s">
        <v>86</v>
      </c>
      <c r="C52" s="54">
        <v>1700</v>
      </c>
      <c r="D52" s="54">
        <v>1651</v>
      </c>
      <c r="E52" s="55">
        <f t="shared" si="0"/>
        <v>-49</v>
      </c>
      <c r="F52" s="56">
        <f t="shared" si="1"/>
        <v>-0.0288235294117647</v>
      </c>
    </row>
    <row r="53" ht="23" customHeight="1" spans="1:6">
      <c r="A53" s="52"/>
      <c r="B53" s="53" t="s">
        <v>87</v>
      </c>
      <c r="C53" s="54">
        <v>1700</v>
      </c>
      <c r="D53" s="55">
        <v>1651</v>
      </c>
      <c r="E53" s="55">
        <f t="shared" si="0"/>
        <v>-49</v>
      </c>
      <c r="F53" s="56">
        <f t="shared" si="1"/>
        <v>-0.0288235294117647</v>
      </c>
    </row>
    <row r="54" ht="23" customHeight="1" spans="1:6">
      <c r="A54" s="52"/>
      <c r="B54" s="53" t="s">
        <v>88</v>
      </c>
      <c r="C54" s="54">
        <v>4364</v>
      </c>
      <c r="D54" s="54">
        <v>3969</v>
      </c>
      <c r="E54" s="55">
        <f t="shared" si="0"/>
        <v>-395</v>
      </c>
      <c r="F54" s="56">
        <f t="shared" si="1"/>
        <v>-0.0905132905591201</v>
      </c>
    </row>
    <row r="55" ht="23" customHeight="1" spans="1:6">
      <c r="A55" s="52"/>
      <c r="B55" s="53" t="s">
        <v>59</v>
      </c>
      <c r="C55" s="54">
        <v>3941</v>
      </c>
      <c r="D55" s="55">
        <v>3569</v>
      </c>
      <c r="E55" s="55">
        <f t="shared" si="0"/>
        <v>-372</v>
      </c>
      <c r="F55" s="56">
        <f t="shared" si="1"/>
        <v>-0.0943922862217711</v>
      </c>
    </row>
    <row r="56" ht="23" customHeight="1" spans="1:6">
      <c r="A56" s="52"/>
      <c r="B56" s="53" t="s">
        <v>60</v>
      </c>
      <c r="C56" s="54">
        <v>280</v>
      </c>
      <c r="D56" s="55">
        <v>194</v>
      </c>
      <c r="E56" s="55">
        <f t="shared" si="0"/>
        <v>-86</v>
      </c>
      <c r="F56" s="56">
        <f t="shared" si="1"/>
        <v>-0.307142857142857</v>
      </c>
    </row>
    <row r="57" ht="23" customHeight="1" spans="1:6">
      <c r="A57" s="52"/>
      <c r="B57" s="53" t="s">
        <v>89</v>
      </c>
      <c r="C57" s="54">
        <v>37</v>
      </c>
      <c r="D57" s="55">
        <v>36</v>
      </c>
      <c r="E57" s="55">
        <f t="shared" si="0"/>
        <v>-1</v>
      </c>
      <c r="F57" s="56">
        <f t="shared" si="1"/>
        <v>-0.027027027027027</v>
      </c>
    </row>
    <row r="58" ht="23" customHeight="1" spans="1:6">
      <c r="A58" s="52"/>
      <c r="B58" s="53" t="s">
        <v>63</v>
      </c>
      <c r="C58" s="54">
        <v>106</v>
      </c>
      <c r="D58" s="55">
        <v>170</v>
      </c>
      <c r="E58" s="55">
        <f t="shared" si="0"/>
        <v>64</v>
      </c>
      <c r="F58" s="56">
        <f t="shared" si="1"/>
        <v>0.60377358490566</v>
      </c>
    </row>
    <row r="59" ht="23" customHeight="1" spans="1:6">
      <c r="A59" s="52"/>
      <c r="B59" s="53" t="s">
        <v>90</v>
      </c>
      <c r="C59" s="54">
        <v>63341</v>
      </c>
      <c r="D59" s="54">
        <v>65390</v>
      </c>
      <c r="E59" s="55">
        <f t="shared" si="0"/>
        <v>2049</v>
      </c>
      <c r="F59" s="56">
        <f t="shared" si="1"/>
        <v>0.0323487156817859</v>
      </c>
    </row>
    <row r="60" ht="23" customHeight="1" spans="1:6">
      <c r="A60" s="52"/>
      <c r="B60" s="53" t="s">
        <v>59</v>
      </c>
      <c r="C60" s="54">
        <v>670</v>
      </c>
      <c r="D60" s="55">
        <v>575</v>
      </c>
      <c r="E60" s="55">
        <f t="shared" si="0"/>
        <v>-95</v>
      </c>
      <c r="F60" s="56">
        <f t="shared" si="1"/>
        <v>-0.141791044776119</v>
      </c>
    </row>
    <row r="61" ht="23" customHeight="1" spans="1:6">
      <c r="A61" s="52"/>
      <c r="B61" s="53" t="s">
        <v>60</v>
      </c>
      <c r="C61" s="54">
        <v>8873</v>
      </c>
      <c r="D61" s="55">
        <v>20344</v>
      </c>
      <c r="E61" s="55">
        <f t="shared" si="0"/>
        <v>11471</v>
      </c>
      <c r="F61" s="56">
        <f t="shared" si="1"/>
        <v>1.29279837709906</v>
      </c>
    </row>
    <row r="62" ht="23" customHeight="1" spans="1:6">
      <c r="A62" s="52"/>
      <c r="B62" s="53" t="s">
        <v>91</v>
      </c>
      <c r="C62" s="54">
        <v>210</v>
      </c>
      <c r="D62" s="55">
        <v>106</v>
      </c>
      <c r="E62" s="55">
        <f t="shared" si="0"/>
        <v>-104</v>
      </c>
      <c r="F62" s="56">
        <f t="shared" si="1"/>
        <v>-0.495238095238095</v>
      </c>
    </row>
    <row r="63" ht="23" customHeight="1" spans="1:6">
      <c r="A63" s="52"/>
      <c r="B63" s="53" t="s">
        <v>63</v>
      </c>
      <c r="C63" s="54">
        <v>979</v>
      </c>
      <c r="D63" s="55">
        <v>984</v>
      </c>
      <c r="E63" s="55">
        <f t="shared" si="0"/>
        <v>5</v>
      </c>
      <c r="F63" s="56">
        <f t="shared" si="1"/>
        <v>0.00510725229826353</v>
      </c>
    </row>
    <row r="64" ht="23" customHeight="1" spans="1:6">
      <c r="A64" s="52"/>
      <c r="B64" s="53" t="s">
        <v>92</v>
      </c>
      <c r="C64" s="54">
        <v>52609</v>
      </c>
      <c r="D64" s="55">
        <v>43381</v>
      </c>
      <c r="E64" s="55">
        <f t="shared" si="0"/>
        <v>-9228</v>
      </c>
      <c r="F64" s="56">
        <f t="shared" si="1"/>
        <v>-0.175407249710126</v>
      </c>
    </row>
    <row r="65" ht="23" customHeight="1" spans="1:6">
      <c r="A65" s="52"/>
      <c r="B65" s="53" t="s">
        <v>93</v>
      </c>
      <c r="C65" s="54">
        <v>23</v>
      </c>
      <c r="D65" s="54">
        <v>23</v>
      </c>
      <c r="E65" s="55">
        <f t="shared" si="0"/>
        <v>0</v>
      </c>
      <c r="F65" s="56">
        <f t="shared" si="1"/>
        <v>0</v>
      </c>
    </row>
    <row r="66" ht="23" customHeight="1" spans="1:6">
      <c r="A66" s="52"/>
      <c r="B66" s="53" t="s">
        <v>60</v>
      </c>
      <c r="C66" s="54">
        <v>23</v>
      </c>
      <c r="D66" s="55">
        <v>23</v>
      </c>
      <c r="E66" s="55">
        <f t="shared" si="0"/>
        <v>0</v>
      </c>
      <c r="F66" s="56">
        <f t="shared" si="1"/>
        <v>0</v>
      </c>
    </row>
    <row r="67" ht="23" customHeight="1" spans="1:6">
      <c r="A67" s="52"/>
      <c r="B67" s="53" t="s">
        <v>94</v>
      </c>
      <c r="C67" s="54">
        <v>10</v>
      </c>
      <c r="D67" s="54">
        <v>13</v>
      </c>
      <c r="E67" s="55">
        <f t="shared" si="0"/>
        <v>3</v>
      </c>
      <c r="F67" s="56">
        <f t="shared" si="1"/>
        <v>0.3</v>
      </c>
    </row>
    <row r="68" ht="23" customHeight="1" spans="1:6">
      <c r="A68" s="52"/>
      <c r="B68" s="53" t="s">
        <v>95</v>
      </c>
      <c r="C68" s="54">
        <v>0</v>
      </c>
      <c r="D68" s="55">
        <v>3</v>
      </c>
      <c r="E68" s="55">
        <f t="shared" si="0"/>
        <v>3</v>
      </c>
      <c r="F68" s="56"/>
    </row>
    <row r="69" ht="23" customHeight="1" spans="1:6">
      <c r="A69" s="52"/>
      <c r="B69" s="53" t="s">
        <v>96</v>
      </c>
      <c r="C69" s="54">
        <v>10</v>
      </c>
      <c r="D69" s="55">
        <v>10</v>
      </c>
      <c r="E69" s="55">
        <f t="shared" si="0"/>
        <v>0</v>
      </c>
      <c r="F69" s="56">
        <f t="shared" ref="F69:F87" si="2">E69/C69</f>
        <v>0</v>
      </c>
    </row>
    <row r="70" ht="23" customHeight="1" spans="1:6">
      <c r="A70" s="52"/>
      <c r="B70" s="53" t="s">
        <v>97</v>
      </c>
      <c r="C70" s="54">
        <v>250</v>
      </c>
      <c r="D70" s="54">
        <v>200</v>
      </c>
      <c r="E70" s="55">
        <f t="shared" ref="E70:E133" si="3">D70-C70</f>
        <v>-50</v>
      </c>
      <c r="F70" s="56">
        <f t="shared" si="2"/>
        <v>-0.2</v>
      </c>
    </row>
    <row r="71" ht="23" customHeight="1" spans="1:6">
      <c r="A71" s="52"/>
      <c r="B71" s="53" t="s">
        <v>98</v>
      </c>
      <c r="C71" s="54">
        <v>250</v>
      </c>
      <c r="D71" s="55">
        <v>200</v>
      </c>
      <c r="E71" s="55">
        <f t="shared" si="3"/>
        <v>-50</v>
      </c>
      <c r="F71" s="56">
        <f t="shared" si="2"/>
        <v>-0.2</v>
      </c>
    </row>
    <row r="72" ht="23" customHeight="1" spans="1:6">
      <c r="A72" s="52"/>
      <c r="B72" s="53" t="s">
        <v>99</v>
      </c>
      <c r="C72" s="54">
        <v>918</v>
      </c>
      <c r="D72" s="54">
        <v>938</v>
      </c>
      <c r="E72" s="55">
        <f t="shared" si="3"/>
        <v>20</v>
      </c>
      <c r="F72" s="56">
        <f t="shared" si="2"/>
        <v>0.0217864923747277</v>
      </c>
    </row>
    <row r="73" ht="23" customHeight="1" spans="1:6">
      <c r="A73" s="52"/>
      <c r="B73" s="53" t="s">
        <v>59</v>
      </c>
      <c r="C73" s="54">
        <v>484</v>
      </c>
      <c r="D73" s="55">
        <v>486</v>
      </c>
      <c r="E73" s="55">
        <f t="shared" si="3"/>
        <v>2</v>
      </c>
      <c r="F73" s="56">
        <f t="shared" si="2"/>
        <v>0.00413223140495868</v>
      </c>
    </row>
    <row r="74" ht="23" customHeight="1" spans="1:6">
      <c r="A74" s="52"/>
      <c r="B74" s="53" t="s">
        <v>100</v>
      </c>
      <c r="C74" s="54">
        <v>409</v>
      </c>
      <c r="D74" s="55">
        <v>426</v>
      </c>
      <c r="E74" s="55">
        <f t="shared" si="3"/>
        <v>17</v>
      </c>
      <c r="F74" s="56">
        <f t="shared" si="2"/>
        <v>0.0415647921760391</v>
      </c>
    </row>
    <row r="75" ht="23" customHeight="1" spans="1:6">
      <c r="A75" s="52"/>
      <c r="B75" s="53" t="s">
        <v>101</v>
      </c>
      <c r="C75" s="54">
        <v>25</v>
      </c>
      <c r="D75" s="55">
        <v>26</v>
      </c>
      <c r="E75" s="55">
        <f t="shared" si="3"/>
        <v>1</v>
      </c>
      <c r="F75" s="56">
        <f t="shared" si="2"/>
        <v>0.04</v>
      </c>
    </row>
    <row r="76" ht="23" customHeight="1" spans="1:6">
      <c r="A76" s="52"/>
      <c r="B76" s="53" t="s">
        <v>102</v>
      </c>
      <c r="C76" s="54">
        <v>277</v>
      </c>
      <c r="D76" s="54">
        <v>261</v>
      </c>
      <c r="E76" s="55">
        <f t="shared" si="3"/>
        <v>-16</v>
      </c>
      <c r="F76" s="56">
        <f t="shared" si="2"/>
        <v>-0.0577617328519856</v>
      </c>
    </row>
    <row r="77" ht="23" customHeight="1" spans="1:6">
      <c r="A77" s="52"/>
      <c r="B77" s="53" t="s">
        <v>59</v>
      </c>
      <c r="C77" s="54">
        <v>215</v>
      </c>
      <c r="D77" s="55">
        <v>211</v>
      </c>
      <c r="E77" s="55">
        <f t="shared" si="3"/>
        <v>-4</v>
      </c>
      <c r="F77" s="56">
        <f t="shared" si="2"/>
        <v>-0.0186046511627907</v>
      </c>
    </row>
    <row r="78" ht="23" customHeight="1" spans="1:6">
      <c r="A78" s="52"/>
      <c r="B78" s="53" t="s">
        <v>60</v>
      </c>
      <c r="C78" s="54">
        <v>62</v>
      </c>
      <c r="D78" s="55">
        <v>50</v>
      </c>
      <c r="E78" s="55">
        <f t="shared" si="3"/>
        <v>-12</v>
      </c>
      <c r="F78" s="56">
        <f t="shared" si="2"/>
        <v>-0.193548387096774</v>
      </c>
    </row>
    <row r="79" ht="23" customHeight="1" spans="1:6">
      <c r="A79" s="52"/>
      <c r="B79" s="53" t="s">
        <v>103</v>
      </c>
      <c r="C79" s="54">
        <v>1642</v>
      </c>
      <c r="D79" s="54">
        <v>1564</v>
      </c>
      <c r="E79" s="55">
        <f t="shared" si="3"/>
        <v>-78</v>
      </c>
      <c r="F79" s="56">
        <f t="shared" si="2"/>
        <v>-0.0475030450669915</v>
      </c>
    </row>
    <row r="80" ht="23" customHeight="1" spans="1:6">
      <c r="A80" s="52"/>
      <c r="B80" s="53" t="s">
        <v>59</v>
      </c>
      <c r="C80" s="54">
        <v>572</v>
      </c>
      <c r="D80" s="55">
        <v>563</v>
      </c>
      <c r="E80" s="55">
        <f t="shared" si="3"/>
        <v>-9</v>
      </c>
      <c r="F80" s="56">
        <f t="shared" si="2"/>
        <v>-0.0157342657342657</v>
      </c>
    </row>
    <row r="81" ht="23" customHeight="1" spans="1:6">
      <c r="A81" s="52"/>
      <c r="B81" s="53" t="s">
        <v>60</v>
      </c>
      <c r="C81" s="54">
        <v>658</v>
      </c>
      <c r="D81" s="55">
        <v>587</v>
      </c>
      <c r="E81" s="55">
        <f t="shared" si="3"/>
        <v>-71</v>
      </c>
      <c r="F81" s="56">
        <f t="shared" si="2"/>
        <v>-0.10790273556231</v>
      </c>
    </row>
    <row r="82" ht="23" customHeight="1" spans="1:6">
      <c r="A82" s="52"/>
      <c r="B82" s="53" t="s">
        <v>63</v>
      </c>
      <c r="C82" s="54">
        <v>361</v>
      </c>
      <c r="D82" s="55">
        <v>359</v>
      </c>
      <c r="E82" s="55">
        <f t="shared" si="3"/>
        <v>-2</v>
      </c>
      <c r="F82" s="56">
        <f t="shared" si="2"/>
        <v>-0.00554016620498615</v>
      </c>
    </row>
    <row r="83" ht="23" customHeight="1" spans="1:6">
      <c r="A83" s="52"/>
      <c r="B83" s="53" t="s">
        <v>104</v>
      </c>
      <c r="C83" s="54">
        <v>51</v>
      </c>
      <c r="D83" s="55">
        <v>55</v>
      </c>
      <c r="E83" s="55">
        <f t="shared" si="3"/>
        <v>4</v>
      </c>
      <c r="F83" s="56">
        <f t="shared" si="2"/>
        <v>0.0784313725490196</v>
      </c>
    </row>
    <row r="84" ht="23" customHeight="1" spans="1:6">
      <c r="A84" s="52"/>
      <c r="B84" s="53" t="s">
        <v>105</v>
      </c>
      <c r="C84" s="54">
        <v>3154</v>
      </c>
      <c r="D84" s="54">
        <v>3234</v>
      </c>
      <c r="E84" s="55">
        <f t="shared" si="3"/>
        <v>80</v>
      </c>
      <c r="F84" s="56">
        <f t="shared" si="2"/>
        <v>0.0253646163601776</v>
      </c>
    </row>
    <row r="85" ht="23" customHeight="1" spans="1:6">
      <c r="A85" s="52"/>
      <c r="B85" s="53" t="s">
        <v>59</v>
      </c>
      <c r="C85" s="54">
        <v>2039</v>
      </c>
      <c r="D85" s="55">
        <v>2094</v>
      </c>
      <c r="E85" s="55">
        <f t="shared" si="3"/>
        <v>55</v>
      </c>
      <c r="F85" s="56">
        <f t="shared" si="2"/>
        <v>0.0269740068661108</v>
      </c>
    </row>
    <row r="86" ht="23" customHeight="1" spans="1:6">
      <c r="A86" s="52"/>
      <c r="B86" s="53" t="s">
        <v>60</v>
      </c>
      <c r="C86" s="54">
        <v>720</v>
      </c>
      <c r="D86" s="55">
        <v>591</v>
      </c>
      <c r="E86" s="55">
        <f t="shared" si="3"/>
        <v>-129</v>
      </c>
      <c r="F86" s="56">
        <f t="shared" si="2"/>
        <v>-0.179166666666667</v>
      </c>
    </row>
    <row r="87" ht="23" customHeight="1" spans="1:6">
      <c r="A87" s="52"/>
      <c r="B87" s="53" t="s">
        <v>63</v>
      </c>
      <c r="C87" s="54">
        <v>395</v>
      </c>
      <c r="D87" s="55">
        <v>544</v>
      </c>
      <c r="E87" s="55">
        <f t="shared" si="3"/>
        <v>149</v>
      </c>
      <c r="F87" s="56">
        <f t="shared" si="2"/>
        <v>0.377215189873418</v>
      </c>
    </row>
    <row r="88" ht="23" customHeight="1" spans="1:6">
      <c r="A88" s="52"/>
      <c r="B88" s="53" t="s">
        <v>106</v>
      </c>
      <c r="C88" s="54"/>
      <c r="D88" s="55">
        <v>5</v>
      </c>
      <c r="E88" s="55">
        <f t="shared" si="3"/>
        <v>5</v>
      </c>
      <c r="F88" s="56"/>
    </row>
    <row r="89" ht="23" customHeight="1" spans="1:6">
      <c r="A89" s="52"/>
      <c r="B89" s="53" t="s">
        <v>107</v>
      </c>
      <c r="C89" s="54">
        <v>4143</v>
      </c>
      <c r="D89" s="54">
        <v>5197</v>
      </c>
      <c r="E89" s="55">
        <f t="shared" si="3"/>
        <v>1054</v>
      </c>
      <c r="F89" s="56">
        <f>E89/C89</f>
        <v>0.254405020516534</v>
      </c>
    </row>
    <row r="90" ht="23" customHeight="1" spans="1:6">
      <c r="A90" s="52"/>
      <c r="B90" s="53" t="s">
        <v>59</v>
      </c>
      <c r="C90" s="54">
        <v>1327</v>
      </c>
      <c r="D90" s="55">
        <v>1254</v>
      </c>
      <c r="E90" s="55">
        <f t="shared" si="3"/>
        <v>-73</v>
      </c>
      <c r="F90" s="56">
        <f>E90/C90</f>
        <v>-0.0550113036925396</v>
      </c>
    </row>
    <row r="91" ht="23" customHeight="1" spans="1:6">
      <c r="A91" s="52"/>
      <c r="B91" s="53" t="s">
        <v>60</v>
      </c>
      <c r="C91" s="54">
        <v>2624</v>
      </c>
      <c r="D91" s="55">
        <v>3654</v>
      </c>
      <c r="E91" s="55">
        <f t="shared" si="3"/>
        <v>1030</v>
      </c>
      <c r="F91" s="56">
        <f>E91/C91</f>
        <v>0.392530487804878</v>
      </c>
    </row>
    <row r="92" ht="23" customHeight="1" spans="1:6">
      <c r="A92" s="52"/>
      <c r="B92" s="53" t="s">
        <v>63</v>
      </c>
      <c r="C92" s="54">
        <v>192</v>
      </c>
      <c r="D92" s="55">
        <v>229</v>
      </c>
      <c r="E92" s="55">
        <f t="shared" si="3"/>
        <v>37</v>
      </c>
      <c r="F92" s="56">
        <f>E92/C92</f>
        <v>0.192708333333333</v>
      </c>
    </row>
    <row r="93" ht="23" customHeight="1" spans="1:6">
      <c r="A93" s="52"/>
      <c r="B93" s="53" t="s">
        <v>108</v>
      </c>
      <c r="C93" s="54"/>
      <c r="D93" s="55">
        <v>60</v>
      </c>
      <c r="E93" s="55">
        <f t="shared" si="3"/>
        <v>60</v>
      </c>
      <c r="F93" s="56"/>
    </row>
    <row r="94" ht="23" customHeight="1" spans="1:6">
      <c r="A94" s="52"/>
      <c r="B94" s="53" t="s">
        <v>109</v>
      </c>
      <c r="C94" s="54">
        <v>1864</v>
      </c>
      <c r="D94" s="54">
        <v>2253</v>
      </c>
      <c r="E94" s="55">
        <f t="shared" si="3"/>
        <v>389</v>
      </c>
      <c r="F94" s="56">
        <f t="shared" ref="F94:F134" si="4">E94/C94</f>
        <v>0.208690987124464</v>
      </c>
    </row>
    <row r="95" ht="23" customHeight="1" spans="1:6">
      <c r="A95" s="52"/>
      <c r="B95" s="53" t="s">
        <v>59</v>
      </c>
      <c r="C95" s="54">
        <v>399</v>
      </c>
      <c r="D95" s="55">
        <v>400</v>
      </c>
      <c r="E95" s="55">
        <f t="shared" si="3"/>
        <v>1</v>
      </c>
      <c r="F95" s="56">
        <f t="shared" si="4"/>
        <v>0.0025062656641604</v>
      </c>
    </row>
    <row r="96" ht="23" customHeight="1" spans="1:6">
      <c r="A96" s="52"/>
      <c r="B96" s="53" t="s">
        <v>60</v>
      </c>
      <c r="C96" s="54">
        <v>1250</v>
      </c>
      <c r="D96" s="55">
        <v>1621</v>
      </c>
      <c r="E96" s="55">
        <f t="shared" si="3"/>
        <v>371</v>
      </c>
      <c r="F96" s="56">
        <f t="shared" si="4"/>
        <v>0.2968</v>
      </c>
    </row>
    <row r="97" ht="23" customHeight="1" spans="1:6">
      <c r="A97" s="52"/>
      <c r="B97" s="53" t="s">
        <v>63</v>
      </c>
      <c r="C97" s="54">
        <v>215</v>
      </c>
      <c r="D97" s="55">
        <v>232</v>
      </c>
      <c r="E97" s="55">
        <f t="shared" si="3"/>
        <v>17</v>
      </c>
      <c r="F97" s="56">
        <f t="shared" si="4"/>
        <v>0.0790697674418605</v>
      </c>
    </row>
    <row r="98" ht="23" customHeight="1" spans="1:6">
      <c r="A98" s="52"/>
      <c r="B98" s="53" t="s">
        <v>110</v>
      </c>
      <c r="C98" s="54">
        <v>1111</v>
      </c>
      <c r="D98" s="54">
        <v>1066</v>
      </c>
      <c r="E98" s="55">
        <f t="shared" si="3"/>
        <v>-45</v>
      </c>
      <c r="F98" s="56">
        <f t="shared" si="4"/>
        <v>-0.0405040504050405</v>
      </c>
    </row>
    <row r="99" ht="23" customHeight="1" spans="1:6">
      <c r="A99" s="52"/>
      <c r="B99" s="53" t="s">
        <v>59</v>
      </c>
      <c r="C99" s="54">
        <v>377</v>
      </c>
      <c r="D99" s="55">
        <v>400</v>
      </c>
      <c r="E99" s="55">
        <f t="shared" si="3"/>
        <v>23</v>
      </c>
      <c r="F99" s="56">
        <f t="shared" si="4"/>
        <v>0.0610079575596817</v>
      </c>
    </row>
    <row r="100" ht="23" customHeight="1" spans="1:6">
      <c r="A100" s="52"/>
      <c r="B100" s="53" t="s">
        <v>60</v>
      </c>
      <c r="C100" s="54">
        <v>16</v>
      </c>
      <c r="D100" s="55">
        <v>16</v>
      </c>
      <c r="E100" s="55">
        <f t="shared" si="3"/>
        <v>0</v>
      </c>
      <c r="F100" s="56">
        <f t="shared" si="4"/>
        <v>0</v>
      </c>
    </row>
    <row r="101" ht="23" customHeight="1" spans="1:6">
      <c r="A101" s="52"/>
      <c r="B101" s="53" t="s">
        <v>111</v>
      </c>
      <c r="C101" s="54">
        <v>37</v>
      </c>
      <c r="D101" s="55">
        <v>34</v>
      </c>
      <c r="E101" s="55">
        <f t="shared" si="3"/>
        <v>-3</v>
      </c>
      <c r="F101" s="56">
        <f t="shared" si="4"/>
        <v>-0.0810810810810811</v>
      </c>
    </row>
    <row r="102" ht="23" customHeight="1" spans="1:6">
      <c r="A102" s="52"/>
      <c r="B102" s="53" t="s">
        <v>63</v>
      </c>
      <c r="C102" s="54">
        <v>142</v>
      </c>
      <c r="D102" s="55">
        <v>151</v>
      </c>
      <c r="E102" s="55">
        <f t="shared" si="3"/>
        <v>9</v>
      </c>
      <c r="F102" s="56">
        <f t="shared" si="4"/>
        <v>0.0633802816901408</v>
      </c>
    </row>
    <row r="103" ht="23" customHeight="1" spans="1:6">
      <c r="A103" s="52"/>
      <c r="B103" s="53" t="s">
        <v>112</v>
      </c>
      <c r="C103" s="54">
        <v>539</v>
      </c>
      <c r="D103" s="55">
        <v>465</v>
      </c>
      <c r="E103" s="55">
        <f t="shared" si="3"/>
        <v>-74</v>
      </c>
      <c r="F103" s="56">
        <f t="shared" si="4"/>
        <v>-0.137291280148423</v>
      </c>
    </row>
    <row r="104" ht="23" customHeight="1" spans="1:6">
      <c r="A104" s="52"/>
      <c r="B104" s="53" t="s">
        <v>113</v>
      </c>
      <c r="C104" s="54">
        <v>1846</v>
      </c>
      <c r="D104" s="54">
        <v>1863</v>
      </c>
      <c r="E104" s="55">
        <f t="shared" si="3"/>
        <v>17</v>
      </c>
      <c r="F104" s="56">
        <f t="shared" si="4"/>
        <v>0.00920910075839653</v>
      </c>
    </row>
    <row r="105" ht="23" customHeight="1" spans="1:6">
      <c r="A105" s="52"/>
      <c r="B105" s="53" t="s">
        <v>59</v>
      </c>
      <c r="C105" s="54">
        <v>445</v>
      </c>
      <c r="D105" s="55">
        <v>437</v>
      </c>
      <c r="E105" s="55">
        <f t="shared" si="3"/>
        <v>-8</v>
      </c>
      <c r="F105" s="56">
        <f t="shared" si="4"/>
        <v>-0.0179775280898876</v>
      </c>
    </row>
    <row r="106" ht="23" customHeight="1" spans="1:6">
      <c r="A106" s="52"/>
      <c r="B106" s="53" t="s">
        <v>60</v>
      </c>
      <c r="C106" s="54">
        <v>212</v>
      </c>
      <c r="D106" s="55">
        <v>173</v>
      </c>
      <c r="E106" s="55">
        <f t="shared" si="3"/>
        <v>-39</v>
      </c>
      <c r="F106" s="56">
        <f t="shared" si="4"/>
        <v>-0.183962264150943</v>
      </c>
    </row>
    <row r="107" ht="23" customHeight="1" spans="1:6">
      <c r="A107" s="52"/>
      <c r="B107" s="53" t="s">
        <v>63</v>
      </c>
      <c r="C107" s="54">
        <v>262</v>
      </c>
      <c r="D107" s="55">
        <v>255</v>
      </c>
      <c r="E107" s="55">
        <f t="shared" si="3"/>
        <v>-7</v>
      </c>
      <c r="F107" s="56">
        <f t="shared" si="4"/>
        <v>-0.0267175572519084</v>
      </c>
    </row>
    <row r="108" ht="23" customHeight="1" spans="1:6">
      <c r="A108" s="52"/>
      <c r="B108" s="53" t="s">
        <v>114</v>
      </c>
      <c r="C108" s="54">
        <v>927</v>
      </c>
      <c r="D108" s="55">
        <v>998</v>
      </c>
      <c r="E108" s="55">
        <f t="shared" si="3"/>
        <v>71</v>
      </c>
      <c r="F108" s="56">
        <f t="shared" si="4"/>
        <v>0.0765911542610572</v>
      </c>
    </row>
    <row r="109" ht="23" customHeight="1" spans="1:6">
      <c r="A109" s="52"/>
      <c r="B109" s="53" t="s">
        <v>115</v>
      </c>
      <c r="C109" s="54">
        <v>11490</v>
      </c>
      <c r="D109" s="54">
        <v>11072</v>
      </c>
      <c r="E109" s="55">
        <f t="shared" si="3"/>
        <v>-418</v>
      </c>
      <c r="F109" s="56">
        <f t="shared" si="4"/>
        <v>-0.0363794604003481</v>
      </c>
    </row>
    <row r="110" ht="23" customHeight="1" spans="1:6">
      <c r="A110" s="52"/>
      <c r="B110" s="53" t="s">
        <v>59</v>
      </c>
      <c r="C110" s="54">
        <v>8614</v>
      </c>
      <c r="D110" s="55">
        <v>8073</v>
      </c>
      <c r="E110" s="55">
        <f t="shared" si="3"/>
        <v>-541</v>
      </c>
      <c r="F110" s="56">
        <f t="shared" si="4"/>
        <v>-0.062804736475505</v>
      </c>
    </row>
    <row r="111" ht="23" customHeight="1" spans="1:6">
      <c r="A111" s="52"/>
      <c r="B111" s="53" t="s">
        <v>60</v>
      </c>
      <c r="C111" s="54">
        <v>233</v>
      </c>
      <c r="D111" s="55">
        <v>211</v>
      </c>
      <c r="E111" s="55">
        <f t="shared" si="3"/>
        <v>-22</v>
      </c>
      <c r="F111" s="56">
        <f t="shared" si="4"/>
        <v>-0.0944206008583691</v>
      </c>
    </row>
    <row r="112" ht="23" customHeight="1" spans="1:6">
      <c r="A112" s="52"/>
      <c r="B112" s="53" t="s">
        <v>116</v>
      </c>
      <c r="C112" s="54">
        <v>630</v>
      </c>
      <c r="D112" s="55">
        <v>969</v>
      </c>
      <c r="E112" s="55">
        <f t="shared" si="3"/>
        <v>339</v>
      </c>
      <c r="F112" s="56">
        <f t="shared" si="4"/>
        <v>0.538095238095238</v>
      </c>
    </row>
    <row r="113" ht="23" customHeight="1" spans="1:6">
      <c r="A113" s="52"/>
      <c r="B113" s="53" t="s">
        <v>80</v>
      </c>
      <c r="C113" s="54">
        <v>19</v>
      </c>
      <c r="D113" s="55">
        <v>20</v>
      </c>
      <c r="E113" s="55">
        <f t="shared" si="3"/>
        <v>1</v>
      </c>
      <c r="F113" s="56">
        <f t="shared" si="4"/>
        <v>0.0526315789473684</v>
      </c>
    </row>
    <row r="114" ht="23" customHeight="1" spans="1:6">
      <c r="A114" s="52"/>
      <c r="B114" s="53" t="s">
        <v>117</v>
      </c>
      <c r="C114" s="54">
        <v>600</v>
      </c>
      <c r="D114" s="55">
        <v>509</v>
      </c>
      <c r="E114" s="55">
        <f t="shared" si="3"/>
        <v>-91</v>
      </c>
      <c r="F114" s="56">
        <f t="shared" si="4"/>
        <v>-0.151666666666667</v>
      </c>
    </row>
    <row r="115" ht="23" customHeight="1" spans="1:6">
      <c r="A115" s="52"/>
      <c r="B115" s="53" t="s">
        <v>118</v>
      </c>
      <c r="C115" s="54">
        <v>220</v>
      </c>
      <c r="D115" s="55">
        <v>190</v>
      </c>
      <c r="E115" s="55">
        <f t="shared" si="3"/>
        <v>-30</v>
      </c>
      <c r="F115" s="56">
        <f t="shared" si="4"/>
        <v>-0.136363636363636</v>
      </c>
    </row>
    <row r="116" ht="23" customHeight="1" spans="1:6">
      <c r="A116" s="52"/>
      <c r="B116" s="53" t="s">
        <v>119</v>
      </c>
      <c r="C116" s="54">
        <v>849</v>
      </c>
      <c r="D116" s="55">
        <v>787</v>
      </c>
      <c r="E116" s="55">
        <f t="shared" si="3"/>
        <v>-62</v>
      </c>
      <c r="F116" s="56">
        <f t="shared" si="4"/>
        <v>-0.0730270906949352</v>
      </c>
    </row>
    <row r="117" ht="23" customHeight="1" spans="1:6">
      <c r="A117" s="52"/>
      <c r="B117" s="53" t="s">
        <v>63</v>
      </c>
      <c r="C117" s="54">
        <v>315</v>
      </c>
      <c r="D117" s="55">
        <v>305</v>
      </c>
      <c r="E117" s="55">
        <f t="shared" si="3"/>
        <v>-10</v>
      </c>
      <c r="F117" s="56">
        <f t="shared" si="4"/>
        <v>-0.0317460317460317</v>
      </c>
    </row>
    <row r="118" ht="23" customHeight="1" spans="1:6">
      <c r="A118" s="52"/>
      <c r="B118" s="53" t="s">
        <v>120</v>
      </c>
      <c r="C118" s="54">
        <v>10</v>
      </c>
      <c r="D118" s="55">
        <v>8</v>
      </c>
      <c r="E118" s="55">
        <f t="shared" si="3"/>
        <v>-2</v>
      </c>
      <c r="F118" s="56">
        <f t="shared" si="4"/>
        <v>-0.2</v>
      </c>
    </row>
    <row r="119" ht="23" customHeight="1" spans="1:6">
      <c r="A119" s="52"/>
      <c r="B119" s="53" t="s">
        <v>121</v>
      </c>
      <c r="C119" s="54">
        <v>512</v>
      </c>
      <c r="D119" s="54">
        <v>592</v>
      </c>
      <c r="E119" s="55">
        <f t="shared" si="3"/>
        <v>80</v>
      </c>
      <c r="F119" s="56">
        <f t="shared" si="4"/>
        <v>0.15625</v>
      </c>
    </row>
    <row r="120" ht="23" customHeight="1" spans="1:6">
      <c r="A120" s="52"/>
      <c r="B120" s="53" t="s">
        <v>122</v>
      </c>
      <c r="C120" s="54">
        <v>512</v>
      </c>
      <c r="D120" s="55">
        <v>592</v>
      </c>
      <c r="E120" s="55">
        <f t="shared" si="3"/>
        <v>80</v>
      </c>
      <c r="F120" s="56">
        <f t="shared" si="4"/>
        <v>0.15625</v>
      </c>
    </row>
    <row r="121" ht="23" customHeight="1" spans="1:6">
      <c r="A121" s="52" t="s">
        <v>25</v>
      </c>
      <c r="B121" s="53" t="s">
        <v>123</v>
      </c>
      <c r="C121" s="54">
        <v>137</v>
      </c>
      <c r="D121" s="54">
        <v>800</v>
      </c>
      <c r="E121" s="55">
        <f t="shared" si="3"/>
        <v>663</v>
      </c>
      <c r="F121" s="56">
        <f t="shared" si="4"/>
        <v>4.83941605839416</v>
      </c>
    </row>
    <row r="122" ht="23" customHeight="1" spans="1:6">
      <c r="A122" s="52"/>
      <c r="B122" s="53" t="s">
        <v>124</v>
      </c>
      <c r="C122" s="54">
        <v>137</v>
      </c>
      <c r="D122" s="54">
        <v>800</v>
      </c>
      <c r="E122" s="55">
        <f t="shared" si="3"/>
        <v>663</v>
      </c>
      <c r="F122" s="56">
        <f t="shared" si="4"/>
        <v>4.83941605839416</v>
      </c>
    </row>
    <row r="123" ht="23" customHeight="1" spans="1:6">
      <c r="A123" s="52"/>
      <c r="B123" s="53" t="s">
        <v>125</v>
      </c>
      <c r="C123" s="54">
        <v>80</v>
      </c>
      <c r="D123" s="55">
        <v>49</v>
      </c>
      <c r="E123" s="55">
        <f t="shared" si="3"/>
        <v>-31</v>
      </c>
      <c r="F123" s="56">
        <f t="shared" si="4"/>
        <v>-0.3875</v>
      </c>
    </row>
    <row r="124" ht="23" customHeight="1" spans="1:6">
      <c r="A124" s="52"/>
      <c r="B124" s="53" t="s">
        <v>126</v>
      </c>
      <c r="C124" s="54">
        <v>0</v>
      </c>
      <c r="D124" s="55">
        <v>43</v>
      </c>
      <c r="E124" s="55">
        <f t="shared" si="3"/>
        <v>43</v>
      </c>
      <c r="F124" s="56"/>
    </row>
    <row r="125" ht="23" customHeight="1" spans="1:6">
      <c r="A125" s="52"/>
      <c r="B125" s="53" t="s">
        <v>127</v>
      </c>
      <c r="C125" s="54">
        <v>57</v>
      </c>
      <c r="D125" s="55">
        <v>708</v>
      </c>
      <c r="E125" s="55">
        <f t="shared" si="3"/>
        <v>651</v>
      </c>
      <c r="F125" s="56">
        <f t="shared" si="4"/>
        <v>11.4210526315789</v>
      </c>
    </row>
    <row r="126" ht="23" customHeight="1" spans="1:6">
      <c r="A126" s="52" t="s">
        <v>43</v>
      </c>
      <c r="B126" s="53" t="s">
        <v>128</v>
      </c>
      <c r="C126" s="54">
        <v>76248</v>
      </c>
      <c r="D126" s="54">
        <v>77320</v>
      </c>
      <c r="E126" s="55">
        <f t="shared" si="3"/>
        <v>1072</v>
      </c>
      <c r="F126" s="56">
        <f t="shared" si="4"/>
        <v>0.014059385164201</v>
      </c>
    </row>
    <row r="127" ht="23" customHeight="1" spans="1:6">
      <c r="A127" s="52"/>
      <c r="B127" s="53" t="s">
        <v>129</v>
      </c>
      <c r="C127" s="54">
        <v>57812</v>
      </c>
      <c r="D127" s="54">
        <v>61723</v>
      </c>
      <c r="E127" s="55">
        <f t="shared" si="3"/>
        <v>3911</v>
      </c>
      <c r="F127" s="56">
        <f t="shared" si="4"/>
        <v>0.0676503148135335</v>
      </c>
    </row>
    <row r="128" ht="23" customHeight="1" spans="1:6">
      <c r="A128" s="52"/>
      <c r="B128" s="53" t="s">
        <v>59</v>
      </c>
      <c r="C128" s="54">
        <v>47135</v>
      </c>
      <c r="D128" s="55">
        <v>49881</v>
      </c>
      <c r="E128" s="55">
        <f t="shared" si="3"/>
        <v>2746</v>
      </c>
      <c r="F128" s="56">
        <f t="shared" si="4"/>
        <v>0.0582581945475761</v>
      </c>
    </row>
    <row r="129" ht="23" customHeight="1" spans="1:6">
      <c r="A129" s="52"/>
      <c r="B129" s="53" t="s">
        <v>60</v>
      </c>
      <c r="C129" s="54">
        <v>9220</v>
      </c>
      <c r="D129" s="55">
        <v>9571</v>
      </c>
      <c r="E129" s="55">
        <f t="shared" si="3"/>
        <v>351</v>
      </c>
      <c r="F129" s="56">
        <f t="shared" si="4"/>
        <v>0.0380694143167028</v>
      </c>
    </row>
    <row r="130" ht="23" customHeight="1" spans="1:6">
      <c r="A130" s="52"/>
      <c r="B130" s="53" t="s">
        <v>80</v>
      </c>
      <c r="C130" s="54">
        <v>500</v>
      </c>
      <c r="D130" s="55">
        <v>1332</v>
      </c>
      <c r="E130" s="55">
        <f t="shared" si="3"/>
        <v>832</v>
      </c>
      <c r="F130" s="56">
        <f t="shared" si="4"/>
        <v>1.664</v>
      </c>
    </row>
    <row r="131" ht="23" customHeight="1" spans="1:6">
      <c r="A131" s="52"/>
      <c r="B131" s="53" t="s">
        <v>63</v>
      </c>
      <c r="C131" s="54">
        <v>121</v>
      </c>
      <c r="D131" s="55">
        <v>116</v>
      </c>
      <c r="E131" s="55">
        <f t="shared" si="3"/>
        <v>-5</v>
      </c>
      <c r="F131" s="56">
        <f t="shared" si="4"/>
        <v>-0.0413223140495868</v>
      </c>
    </row>
    <row r="132" ht="23" customHeight="1" spans="1:6">
      <c r="A132" s="52"/>
      <c r="B132" s="53" t="s">
        <v>130</v>
      </c>
      <c r="C132" s="54">
        <v>836</v>
      </c>
      <c r="D132" s="55">
        <v>823</v>
      </c>
      <c r="E132" s="55">
        <f t="shared" si="3"/>
        <v>-13</v>
      </c>
      <c r="F132" s="56">
        <f t="shared" si="4"/>
        <v>-0.0155502392344498</v>
      </c>
    </row>
    <row r="133" ht="23" customHeight="1" spans="1:6">
      <c r="A133" s="52"/>
      <c r="B133" s="53" t="s">
        <v>131</v>
      </c>
      <c r="C133" s="54">
        <v>3910</v>
      </c>
      <c r="D133" s="54">
        <v>3788</v>
      </c>
      <c r="E133" s="55">
        <f t="shared" si="3"/>
        <v>-122</v>
      </c>
      <c r="F133" s="56">
        <f t="shared" si="4"/>
        <v>-0.0312020460358056</v>
      </c>
    </row>
    <row r="134" ht="23" customHeight="1" spans="1:6">
      <c r="A134" s="52"/>
      <c r="B134" s="53" t="s">
        <v>59</v>
      </c>
      <c r="C134" s="54">
        <v>3375</v>
      </c>
      <c r="D134" s="55">
        <v>3142</v>
      </c>
      <c r="E134" s="55">
        <f t="shared" ref="E134:E197" si="5">D134-C134</f>
        <v>-233</v>
      </c>
      <c r="F134" s="56">
        <f t="shared" si="4"/>
        <v>-0.069037037037037</v>
      </c>
    </row>
    <row r="135" ht="23" customHeight="1" spans="1:6">
      <c r="A135" s="52"/>
      <c r="B135" s="53" t="s">
        <v>60</v>
      </c>
      <c r="C135" s="54">
        <v>371</v>
      </c>
      <c r="D135" s="55">
        <v>448</v>
      </c>
      <c r="E135" s="55">
        <f t="shared" si="5"/>
        <v>77</v>
      </c>
      <c r="F135" s="56">
        <f t="shared" ref="F135:F198" si="6">E135/C135</f>
        <v>0.207547169811321</v>
      </c>
    </row>
    <row r="136" ht="23" customHeight="1" spans="1:6">
      <c r="A136" s="52"/>
      <c r="B136" s="53" t="s">
        <v>63</v>
      </c>
      <c r="C136" s="54">
        <v>164</v>
      </c>
      <c r="D136" s="55">
        <v>198</v>
      </c>
      <c r="E136" s="55">
        <f t="shared" si="5"/>
        <v>34</v>
      </c>
      <c r="F136" s="56">
        <f t="shared" si="6"/>
        <v>0.207317073170732</v>
      </c>
    </row>
    <row r="137" ht="23" customHeight="1" spans="1:6">
      <c r="A137" s="52"/>
      <c r="B137" s="53" t="s">
        <v>132</v>
      </c>
      <c r="C137" s="54">
        <v>8377</v>
      </c>
      <c r="D137" s="54">
        <v>7676</v>
      </c>
      <c r="E137" s="55">
        <f t="shared" si="5"/>
        <v>-701</v>
      </c>
      <c r="F137" s="56">
        <f t="shared" si="6"/>
        <v>-0.0836815088933986</v>
      </c>
    </row>
    <row r="138" ht="23" customHeight="1" spans="1:6">
      <c r="A138" s="52"/>
      <c r="B138" s="53" t="s">
        <v>59</v>
      </c>
      <c r="C138" s="54">
        <v>6298</v>
      </c>
      <c r="D138" s="55">
        <v>5362</v>
      </c>
      <c r="E138" s="55">
        <f t="shared" si="5"/>
        <v>-936</v>
      </c>
      <c r="F138" s="56">
        <f t="shared" si="6"/>
        <v>-0.148618609082248</v>
      </c>
    </row>
    <row r="139" ht="23" customHeight="1" spans="1:6">
      <c r="A139" s="52"/>
      <c r="B139" s="53" t="s">
        <v>60</v>
      </c>
      <c r="C139" s="54">
        <v>1234</v>
      </c>
      <c r="D139" s="55">
        <v>1494</v>
      </c>
      <c r="E139" s="55">
        <f t="shared" si="5"/>
        <v>260</v>
      </c>
      <c r="F139" s="56">
        <f t="shared" si="6"/>
        <v>0.210696920583468</v>
      </c>
    </row>
    <row r="140" ht="23" customHeight="1" spans="1:6">
      <c r="A140" s="52"/>
      <c r="B140" s="53" t="s">
        <v>133</v>
      </c>
      <c r="C140" s="54">
        <v>90</v>
      </c>
      <c r="D140" s="55">
        <v>73</v>
      </c>
      <c r="E140" s="55">
        <f t="shared" si="5"/>
        <v>-17</v>
      </c>
      <c r="F140" s="56">
        <f t="shared" si="6"/>
        <v>-0.188888888888889</v>
      </c>
    </row>
    <row r="141" ht="23" customHeight="1" spans="1:6">
      <c r="A141" s="52"/>
      <c r="B141" s="53" t="s">
        <v>134</v>
      </c>
      <c r="C141" s="54">
        <v>80</v>
      </c>
      <c r="D141" s="55">
        <v>80</v>
      </c>
      <c r="E141" s="55">
        <f t="shared" si="5"/>
        <v>0</v>
      </c>
      <c r="F141" s="56">
        <f t="shared" si="6"/>
        <v>0</v>
      </c>
    </row>
    <row r="142" ht="23" customHeight="1" spans="1:6">
      <c r="A142" s="52"/>
      <c r="B142" s="53" t="s">
        <v>135</v>
      </c>
      <c r="C142" s="54">
        <v>0</v>
      </c>
      <c r="D142" s="55">
        <v>17</v>
      </c>
      <c r="E142" s="55">
        <f t="shared" si="5"/>
        <v>17</v>
      </c>
      <c r="F142" s="56"/>
    </row>
    <row r="143" ht="23" customHeight="1" spans="1:6">
      <c r="A143" s="52"/>
      <c r="B143" s="53" t="s">
        <v>63</v>
      </c>
      <c r="C143" s="54">
        <v>675</v>
      </c>
      <c r="D143" s="55">
        <v>650</v>
      </c>
      <c r="E143" s="55">
        <f t="shared" si="5"/>
        <v>-25</v>
      </c>
      <c r="F143" s="56">
        <f t="shared" si="6"/>
        <v>-0.037037037037037</v>
      </c>
    </row>
    <row r="144" ht="23" customHeight="1" spans="1:6">
      <c r="A144" s="52"/>
      <c r="B144" s="53" t="s">
        <v>136</v>
      </c>
      <c r="C144" s="54">
        <v>3489</v>
      </c>
      <c r="D144" s="54">
        <v>3091</v>
      </c>
      <c r="E144" s="55">
        <f t="shared" si="5"/>
        <v>-398</v>
      </c>
      <c r="F144" s="56">
        <f t="shared" si="6"/>
        <v>-0.114072800229292</v>
      </c>
    </row>
    <row r="145" ht="23" customHeight="1" spans="1:6">
      <c r="A145" s="52"/>
      <c r="B145" s="53" t="s">
        <v>59</v>
      </c>
      <c r="C145" s="54">
        <v>2296</v>
      </c>
      <c r="D145" s="55">
        <v>2168</v>
      </c>
      <c r="E145" s="55">
        <f t="shared" si="5"/>
        <v>-128</v>
      </c>
      <c r="F145" s="56">
        <f t="shared" si="6"/>
        <v>-0.0557491289198606</v>
      </c>
    </row>
    <row r="146" ht="23" customHeight="1" spans="1:6">
      <c r="A146" s="52"/>
      <c r="B146" s="53" t="s">
        <v>60</v>
      </c>
      <c r="C146" s="54">
        <v>56</v>
      </c>
      <c r="D146" s="55">
        <v>59</v>
      </c>
      <c r="E146" s="55">
        <f t="shared" si="5"/>
        <v>3</v>
      </c>
      <c r="F146" s="56">
        <f t="shared" si="6"/>
        <v>0.0535714285714286</v>
      </c>
    </row>
    <row r="147" ht="23" customHeight="1" spans="1:6">
      <c r="A147" s="52"/>
      <c r="B147" s="53" t="s">
        <v>137</v>
      </c>
      <c r="C147" s="54">
        <v>186</v>
      </c>
      <c r="D147" s="55">
        <v>142</v>
      </c>
      <c r="E147" s="55">
        <f t="shared" si="5"/>
        <v>-44</v>
      </c>
      <c r="F147" s="56">
        <f t="shared" si="6"/>
        <v>-0.236559139784946</v>
      </c>
    </row>
    <row r="148" ht="23" customHeight="1" spans="1:6">
      <c r="A148" s="52"/>
      <c r="B148" s="53" t="s">
        <v>138</v>
      </c>
      <c r="C148" s="54">
        <v>142</v>
      </c>
      <c r="D148" s="55">
        <v>113</v>
      </c>
      <c r="E148" s="55">
        <f t="shared" si="5"/>
        <v>-29</v>
      </c>
      <c r="F148" s="56">
        <f t="shared" si="6"/>
        <v>-0.204225352112676</v>
      </c>
    </row>
    <row r="149" ht="23" customHeight="1" spans="1:6">
      <c r="A149" s="52"/>
      <c r="B149" s="53" t="s">
        <v>139</v>
      </c>
      <c r="C149" s="54">
        <v>390</v>
      </c>
      <c r="D149" s="55">
        <v>209</v>
      </c>
      <c r="E149" s="55">
        <f t="shared" si="5"/>
        <v>-181</v>
      </c>
      <c r="F149" s="56">
        <f t="shared" si="6"/>
        <v>-0.464102564102564</v>
      </c>
    </row>
    <row r="150" ht="23" customHeight="1" spans="1:6">
      <c r="A150" s="52"/>
      <c r="B150" s="53" t="s">
        <v>140</v>
      </c>
      <c r="C150" s="54">
        <v>333</v>
      </c>
      <c r="D150" s="55">
        <v>318</v>
      </c>
      <c r="E150" s="55">
        <f t="shared" si="5"/>
        <v>-15</v>
      </c>
      <c r="F150" s="56">
        <f t="shared" si="6"/>
        <v>-0.045045045045045</v>
      </c>
    </row>
    <row r="151" ht="23" customHeight="1" spans="1:6">
      <c r="A151" s="52"/>
      <c r="B151" s="53" t="s">
        <v>141</v>
      </c>
      <c r="C151" s="54">
        <v>40</v>
      </c>
      <c r="D151" s="55">
        <v>30</v>
      </c>
      <c r="E151" s="55">
        <f t="shared" si="5"/>
        <v>-10</v>
      </c>
      <c r="F151" s="56">
        <f t="shared" si="6"/>
        <v>-0.25</v>
      </c>
    </row>
    <row r="152" ht="23" customHeight="1" spans="1:6">
      <c r="A152" s="52"/>
      <c r="B152" s="53" t="s">
        <v>63</v>
      </c>
      <c r="C152" s="54">
        <v>46</v>
      </c>
      <c r="D152" s="55">
        <v>52</v>
      </c>
      <c r="E152" s="55">
        <f t="shared" si="5"/>
        <v>6</v>
      </c>
      <c r="F152" s="56">
        <f t="shared" si="6"/>
        <v>0.130434782608696</v>
      </c>
    </row>
    <row r="153" ht="23" customHeight="1" spans="1:6">
      <c r="A153" s="52"/>
      <c r="B153" s="53" t="s">
        <v>142</v>
      </c>
      <c r="C153" s="54">
        <v>2660</v>
      </c>
      <c r="D153" s="54">
        <v>1042</v>
      </c>
      <c r="E153" s="55">
        <f t="shared" si="5"/>
        <v>-1618</v>
      </c>
      <c r="F153" s="56">
        <f t="shared" si="6"/>
        <v>-0.608270676691729</v>
      </c>
    </row>
    <row r="154" ht="23" customHeight="1" spans="1:6">
      <c r="A154" s="52"/>
      <c r="B154" s="53" t="s">
        <v>143</v>
      </c>
      <c r="C154" s="54">
        <v>2660</v>
      </c>
      <c r="D154" s="55">
        <v>1042</v>
      </c>
      <c r="E154" s="55">
        <f t="shared" si="5"/>
        <v>-1618</v>
      </c>
      <c r="F154" s="56">
        <f t="shared" si="6"/>
        <v>-0.608270676691729</v>
      </c>
    </row>
    <row r="155" ht="23" customHeight="1" spans="1:6">
      <c r="A155" s="52" t="s">
        <v>144</v>
      </c>
      <c r="B155" s="53" t="s">
        <v>145</v>
      </c>
      <c r="C155" s="54">
        <v>139976.82</v>
      </c>
      <c r="D155" s="54">
        <v>141424</v>
      </c>
      <c r="E155" s="55">
        <f t="shared" si="5"/>
        <v>1447.17999999999</v>
      </c>
      <c r="F155" s="56">
        <f t="shared" si="6"/>
        <v>0.0103387117952815</v>
      </c>
    </row>
    <row r="156" ht="23" customHeight="1" spans="1:6">
      <c r="A156" s="52"/>
      <c r="B156" s="53" t="s">
        <v>146</v>
      </c>
      <c r="C156" s="54">
        <v>823</v>
      </c>
      <c r="D156" s="54">
        <v>705</v>
      </c>
      <c r="E156" s="55">
        <f t="shared" si="5"/>
        <v>-118</v>
      </c>
      <c r="F156" s="56">
        <f t="shared" si="6"/>
        <v>-0.143377885783718</v>
      </c>
    </row>
    <row r="157" ht="23" customHeight="1" spans="1:6">
      <c r="A157" s="52"/>
      <c r="B157" s="53" t="s">
        <v>59</v>
      </c>
      <c r="C157" s="54">
        <v>576</v>
      </c>
      <c r="D157" s="55">
        <v>470</v>
      </c>
      <c r="E157" s="55">
        <f t="shared" si="5"/>
        <v>-106</v>
      </c>
      <c r="F157" s="56">
        <f t="shared" si="6"/>
        <v>-0.184027777777778</v>
      </c>
    </row>
    <row r="158" ht="23" customHeight="1" spans="1:6">
      <c r="A158" s="52"/>
      <c r="B158" s="53" t="s">
        <v>147</v>
      </c>
      <c r="C158" s="54">
        <v>247</v>
      </c>
      <c r="D158" s="55">
        <v>235</v>
      </c>
      <c r="E158" s="55">
        <f t="shared" si="5"/>
        <v>-12</v>
      </c>
      <c r="F158" s="56">
        <f t="shared" si="6"/>
        <v>-0.048582995951417</v>
      </c>
    </row>
    <row r="159" ht="23" customHeight="1" spans="1:6">
      <c r="A159" s="52"/>
      <c r="B159" s="53" t="s">
        <v>148</v>
      </c>
      <c r="C159" s="54">
        <v>122897.82</v>
      </c>
      <c r="D159" s="54">
        <v>137105</v>
      </c>
      <c r="E159" s="55">
        <f t="shared" si="5"/>
        <v>14207.18</v>
      </c>
      <c r="F159" s="56">
        <f t="shared" si="6"/>
        <v>0.115601562338534</v>
      </c>
    </row>
    <row r="160" ht="23" customHeight="1" spans="1:6">
      <c r="A160" s="52"/>
      <c r="B160" s="53" t="s">
        <v>149</v>
      </c>
      <c r="C160" s="54">
        <v>15656</v>
      </c>
      <c r="D160" s="55">
        <v>19517</v>
      </c>
      <c r="E160" s="55">
        <f t="shared" si="5"/>
        <v>3861</v>
      </c>
      <c r="F160" s="56">
        <f t="shared" si="6"/>
        <v>0.246614716402657</v>
      </c>
    </row>
    <row r="161" ht="23" customHeight="1" spans="1:6">
      <c r="A161" s="52"/>
      <c r="B161" s="53" t="s">
        <v>150</v>
      </c>
      <c r="C161" s="54">
        <v>48293.82</v>
      </c>
      <c r="D161" s="55">
        <v>62415</v>
      </c>
      <c r="E161" s="55">
        <f t="shared" si="5"/>
        <v>14121.18</v>
      </c>
      <c r="F161" s="56">
        <f t="shared" si="6"/>
        <v>0.292401388003682</v>
      </c>
    </row>
    <row r="162" ht="23" customHeight="1" spans="1:6">
      <c r="A162" s="52"/>
      <c r="B162" s="53" t="s">
        <v>151</v>
      </c>
      <c r="C162" s="54">
        <v>36665</v>
      </c>
      <c r="D162" s="55">
        <v>41822</v>
      </c>
      <c r="E162" s="55">
        <f t="shared" si="5"/>
        <v>5157</v>
      </c>
      <c r="F162" s="56">
        <f t="shared" si="6"/>
        <v>0.140651847811264</v>
      </c>
    </row>
    <row r="163" ht="23" customHeight="1" spans="1:6">
      <c r="A163" s="52"/>
      <c r="B163" s="53" t="s">
        <v>152</v>
      </c>
      <c r="C163" s="54">
        <v>22283</v>
      </c>
      <c r="D163" s="55">
        <v>13351</v>
      </c>
      <c r="E163" s="55">
        <f t="shared" si="5"/>
        <v>-8932</v>
      </c>
      <c r="F163" s="56">
        <f t="shared" si="6"/>
        <v>-0.40084369250101</v>
      </c>
    </row>
    <row r="164" ht="23" customHeight="1" spans="1:6">
      <c r="A164" s="52"/>
      <c r="B164" s="53" t="s">
        <v>153</v>
      </c>
      <c r="C164" s="54">
        <v>65</v>
      </c>
      <c r="D164" s="54">
        <v>51</v>
      </c>
      <c r="E164" s="55">
        <f t="shared" si="5"/>
        <v>-14</v>
      </c>
      <c r="F164" s="56">
        <f t="shared" si="6"/>
        <v>-0.215384615384615</v>
      </c>
    </row>
    <row r="165" ht="23" customHeight="1" spans="1:6">
      <c r="A165" s="52"/>
      <c r="B165" s="53" t="s">
        <v>154</v>
      </c>
      <c r="C165" s="54">
        <v>65</v>
      </c>
      <c r="D165" s="55">
        <v>51</v>
      </c>
      <c r="E165" s="55">
        <f t="shared" si="5"/>
        <v>-14</v>
      </c>
      <c r="F165" s="56">
        <f t="shared" si="6"/>
        <v>-0.215384615384615</v>
      </c>
    </row>
    <row r="166" ht="23" customHeight="1" spans="1:6">
      <c r="A166" s="52"/>
      <c r="B166" s="53" t="s">
        <v>155</v>
      </c>
      <c r="C166" s="54">
        <v>703</v>
      </c>
      <c r="D166" s="54">
        <v>819</v>
      </c>
      <c r="E166" s="55">
        <f t="shared" si="5"/>
        <v>116</v>
      </c>
      <c r="F166" s="56">
        <f t="shared" si="6"/>
        <v>0.165007112375533</v>
      </c>
    </row>
    <row r="167" ht="23" customHeight="1" spans="1:6">
      <c r="A167" s="52"/>
      <c r="B167" s="53" t="s">
        <v>156</v>
      </c>
      <c r="C167" s="54">
        <v>172</v>
      </c>
      <c r="D167" s="55">
        <v>153</v>
      </c>
      <c r="E167" s="55">
        <f t="shared" si="5"/>
        <v>-19</v>
      </c>
      <c r="F167" s="56">
        <f t="shared" si="6"/>
        <v>-0.11046511627907</v>
      </c>
    </row>
    <row r="168" ht="23" customHeight="1" spans="1:6">
      <c r="A168" s="52"/>
      <c r="B168" s="53" t="s">
        <v>157</v>
      </c>
      <c r="C168" s="54">
        <v>531</v>
      </c>
      <c r="D168" s="55">
        <v>666</v>
      </c>
      <c r="E168" s="55">
        <f t="shared" si="5"/>
        <v>135</v>
      </c>
      <c r="F168" s="56">
        <f t="shared" si="6"/>
        <v>0.254237288135593</v>
      </c>
    </row>
    <row r="169" ht="23" customHeight="1" spans="1:6">
      <c r="A169" s="52"/>
      <c r="B169" s="53" t="s">
        <v>158</v>
      </c>
      <c r="C169" s="54">
        <v>1716</v>
      </c>
      <c r="D169" s="54">
        <v>1824</v>
      </c>
      <c r="E169" s="55">
        <f t="shared" si="5"/>
        <v>108</v>
      </c>
      <c r="F169" s="56">
        <f t="shared" si="6"/>
        <v>0.0629370629370629</v>
      </c>
    </row>
    <row r="170" ht="23" customHeight="1" spans="1:6">
      <c r="A170" s="52"/>
      <c r="B170" s="53" t="s">
        <v>159</v>
      </c>
      <c r="C170" s="54">
        <v>1716</v>
      </c>
      <c r="D170" s="55">
        <v>1824</v>
      </c>
      <c r="E170" s="55">
        <f t="shared" si="5"/>
        <v>108</v>
      </c>
      <c r="F170" s="56">
        <f t="shared" si="6"/>
        <v>0.0629370629370629</v>
      </c>
    </row>
    <row r="171" ht="23" customHeight="1" spans="1:6">
      <c r="A171" s="52"/>
      <c r="B171" s="53" t="s">
        <v>160</v>
      </c>
      <c r="C171" s="54">
        <v>230</v>
      </c>
      <c r="D171" s="54">
        <v>211</v>
      </c>
      <c r="E171" s="55">
        <f t="shared" si="5"/>
        <v>-19</v>
      </c>
      <c r="F171" s="56">
        <f t="shared" si="6"/>
        <v>-0.0826086956521739</v>
      </c>
    </row>
    <row r="172" ht="23" customHeight="1" spans="1:6">
      <c r="A172" s="52"/>
      <c r="B172" s="53" t="s">
        <v>161</v>
      </c>
      <c r="C172" s="54">
        <v>230</v>
      </c>
      <c r="D172" s="55">
        <v>211</v>
      </c>
      <c r="E172" s="55">
        <f t="shared" si="5"/>
        <v>-19</v>
      </c>
      <c r="F172" s="56">
        <f t="shared" si="6"/>
        <v>-0.0826086956521739</v>
      </c>
    </row>
    <row r="173" ht="23" customHeight="1" spans="1:6">
      <c r="A173" s="52"/>
      <c r="B173" s="53" t="s">
        <v>162</v>
      </c>
      <c r="C173" s="54">
        <v>3212</v>
      </c>
      <c r="D173" s="54">
        <v>497</v>
      </c>
      <c r="E173" s="55">
        <f t="shared" si="5"/>
        <v>-2715</v>
      </c>
      <c r="F173" s="56">
        <f t="shared" si="6"/>
        <v>-0.845267745952678</v>
      </c>
    </row>
    <row r="174" ht="23" customHeight="1" spans="1:6">
      <c r="A174" s="52"/>
      <c r="B174" s="53" t="s">
        <v>163</v>
      </c>
      <c r="C174" s="54">
        <v>3212</v>
      </c>
      <c r="D174" s="55">
        <v>497</v>
      </c>
      <c r="E174" s="55">
        <f t="shared" si="5"/>
        <v>-2715</v>
      </c>
      <c r="F174" s="56">
        <f t="shared" si="6"/>
        <v>-0.845267745952678</v>
      </c>
    </row>
    <row r="175" ht="23" customHeight="1" spans="1:6">
      <c r="A175" s="52"/>
      <c r="B175" s="53" t="s">
        <v>164</v>
      </c>
      <c r="C175" s="54">
        <v>10330</v>
      </c>
      <c r="D175" s="54">
        <v>212</v>
      </c>
      <c r="E175" s="55">
        <f t="shared" si="5"/>
        <v>-10118</v>
      </c>
      <c r="F175" s="56">
        <f t="shared" si="6"/>
        <v>-0.979477250726041</v>
      </c>
    </row>
    <row r="176" ht="23" customHeight="1" spans="1:6">
      <c r="A176" s="52"/>
      <c r="B176" s="53" t="s">
        <v>165</v>
      </c>
      <c r="C176" s="54">
        <v>10330</v>
      </c>
      <c r="D176" s="55">
        <v>212</v>
      </c>
      <c r="E176" s="55">
        <f t="shared" si="5"/>
        <v>-10118</v>
      </c>
      <c r="F176" s="56">
        <f t="shared" si="6"/>
        <v>-0.979477250726041</v>
      </c>
    </row>
    <row r="177" ht="23" customHeight="1" spans="1:6">
      <c r="A177" s="52" t="s">
        <v>166</v>
      </c>
      <c r="B177" s="53" t="s">
        <v>167</v>
      </c>
      <c r="C177" s="54">
        <v>48263</v>
      </c>
      <c r="D177" s="54">
        <v>42005</v>
      </c>
      <c r="E177" s="55">
        <f t="shared" si="5"/>
        <v>-6258</v>
      </c>
      <c r="F177" s="56">
        <f t="shared" si="6"/>
        <v>-0.129664546339846</v>
      </c>
    </row>
    <row r="178" ht="23" customHeight="1" spans="1:6">
      <c r="A178" s="52"/>
      <c r="B178" s="53" t="s">
        <v>168</v>
      </c>
      <c r="C178" s="54">
        <v>931</v>
      </c>
      <c r="D178" s="54">
        <v>749</v>
      </c>
      <c r="E178" s="55">
        <f t="shared" si="5"/>
        <v>-182</v>
      </c>
      <c r="F178" s="56">
        <f t="shared" si="6"/>
        <v>-0.195488721804511</v>
      </c>
    </row>
    <row r="179" ht="23" customHeight="1" spans="1:6">
      <c r="A179" s="52"/>
      <c r="B179" s="53" t="s">
        <v>59</v>
      </c>
      <c r="C179" s="54">
        <v>538</v>
      </c>
      <c r="D179" s="55">
        <v>455</v>
      </c>
      <c r="E179" s="55">
        <f t="shared" si="5"/>
        <v>-83</v>
      </c>
      <c r="F179" s="56">
        <f t="shared" si="6"/>
        <v>-0.154275092936803</v>
      </c>
    </row>
    <row r="180" ht="23" customHeight="1" spans="1:6">
      <c r="A180" s="52"/>
      <c r="B180" s="53" t="s">
        <v>60</v>
      </c>
      <c r="C180" s="54">
        <v>225</v>
      </c>
      <c r="D180" s="55">
        <v>115</v>
      </c>
      <c r="E180" s="55">
        <f t="shared" si="5"/>
        <v>-110</v>
      </c>
      <c r="F180" s="56">
        <f t="shared" si="6"/>
        <v>-0.488888888888889</v>
      </c>
    </row>
    <row r="181" ht="23" customHeight="1" spans="1:6">
      <c r="A181" s="52"/>
      <c r="B181" s="53" t="s">
        <v>169</v>
      </c>
      <c r="C181" s="54">
        <v>168</v>
      </c>
      <c r="D181" s="55">
        <v>179</v>
      </c>
      <c r="E181" s="55">
        <f t="shared" si="5"/>
        <v>11</v>
      </c>
      <c r="F181" s="56">
        <f t="shared" si="6"/>
        <v>0.0654761904761905</v>
      </c>
    </row>
    <row r="182" ht="23" customHeight="1" spans="1:6">
      <c r="A182" s="52"/>
      <c r="B182" s="53" t="s">
        <v>170</v>
      </c>
      <c r="C182" s="54">
        <v>15732</v>
      </c>
      <c r="D182" s="54">
        <v>32192</v>
      </c>
      <c r="E182" s="55">
        <f t="shared" si="5"/>
        <v>16460</v>
      </c>
      <c r="F182" s="56">
        <f t="shared" si="6"/>
        <v>1.04627510806001</v>
      </c>
    </row>
    <row r="183" ht="23" customHeight="1" spans="1:6">
      <c r="A183" s="52"/>
      <c r="B183" s="53" t="s">
        <v>171</v>
      </c>
      <c r="C183" s="54">
        <v>0</v>
      </c>
      <c r="D183" s="55">
        <v>5000</v>
      </c>
      <c r="E183" s="55">
        <f t="shared" si="5"/>
        <v>5000</v>
      </c>
      <c r="F183" s="56"/>
    </row>
    <row r="184" ht="23" customHeight="1" spans="1:6">
      <c r="A184" s="52"/>
      <c r="B184" s="53" t="s">
        <v>172</v>
      </c>
      <c r="C184" s="54">
        <v>15732</v>
      </c>
      <c r="D184" s="55">
        <v>27192</v>
      </c>
      <c r="E184" s="55">
        <f t="shared" si="5"/>
        <v>11460</v>
      </c>
      <c r="F184" s="56">
        <f t="shared" si="6"/>
        <v>0.728451563691838</v>
      </c>
    </row>
    <row r="185" ht="23" customHeight="1" spans="1:6">
      <c r="A185" s="52"/>
      <c r="B185" s="53" t="s">
        <v>173</v>
      </c>
      <c r="C185" s="54">
        <v>314</v>
      </c>
      <c r="D185" s="54">
        <v>222</v>
      </c>
      <c r="E185" s="55">
        <f t="shared" si="5"/>
        <v>-92</v>
      </c>
      <c r="F185" s="56">
        <f t="shared" si="6"/>
        <v>-0.292993630573248</v>
      </c>
    </row>
    <row r="186" ht="23" customHeight="1" spans="1:6">
      <c r="A186" s="52"/>
      <c r="B186" s="53" t="s">
        <v>174</v>
      </c>
      <c r="C186" s="54">
        <v>286</v>
      </c>
      <c r="D186" s="55">
        <v>185</v>
      </c>
      <c r="E186" s="55">
        <f t="shared" si="5"/>
        <v>-101</v>
      </c>
      <c r="F186" s="56">
        <f t="shared" si="6"/>
        <v>-0.353146853146853</v>
      </c>
    </row>
    <row r="187" ht="23" customHeight="1" spans="1:6">
      <c r="A187" s="52"/>
      <c r="B187" s="53" t="s">
        <v>175</v>
      </c>
      <c r="C187" s="54">
        <v>28</v>
      </c>
      <c r="D187" s="55">
        <v>37</v>
      </c>
      <c r="E187" s="55">
        <f t="shared" si="5"/>
        <v>9</v>
      </c>
      <c r="F187" s="56">
        <f t="shared" si="6"/>
        <v>0.321428571428571</v>
      </c>
    </row>
    <row r="188" ht="23" customHeight="1" spans="1:6">
      <c r="A188" s="52"/>
      <c r="B188" s="53" t="s">
        <v>176</v>
      </c>
      <c r="C188" s="54">
        <v>100</v>
      </c>
      <c r="D188" s="54">
        <v>50</v>
      </c>
      <c r="E188" s="55">
        <f t="shared" si="5"/>
        <v>-50</v>
      </c>
      <c r="F188" s="56">
        <f t="shared" si="6"/>
        <v>-0.5</v>
      </c>
    </row>
    <row r="189" ht="23" customHeight="1" spans="1:6">
      <c r="A189" s="52"/>
      <c r="B189" s="53" t="s">
        <v>177</v>
      </c>
      <c r="C189" s="54">
        <v>100</v>
      </c>
      <c r="D189" s="55">
        <v>50</v>
      </c>
      <c r="E189" s="55">
        <f t="shared" si="5"/>
        <v>-50</v>
      </c>
      <c r="F189" s="56">
        <f t="shared" si="6"/>
        <v>-0.5</v>
      </c>
    </row>
    <row r="190" ht="23" customHeight="1" spans="1:6">
      <c r="A190" s="52"/>
      <c r="B190" s="53" t="s">
        <v>178</v>
      </c>
      <c r="C190" s="54">
        <v>186</v>
      </c>
      <c r="D190" s="54">
        <v>2221</v>
      </c>
      <c r="E190" s="55">
        <f t="shared" si="5"/>
        <v>2035</v>
      </c>
      <c r="F190" s="56">
        <f t="shared" si="6"/>
        <v>10.9408602150538</v>
      </c>
    </row>
    <row r="191" ht="23" customHeight="1" spans="1:6">
      <c r="A191" s="52"/>
      <c r="B191" s="53" t="s">
        <v>179</v>
      </c>
      <c r="C191" s="54">
        <v>150</v>
      </c>
      <c r="D191" s="55">
        <v>2181</v>
      </c>
      <c r="E191" s="55">
        <f t="shared" si="5"/>
        <v>2031</v>
      </c>
      <c r="F191" s="56">
        <f t="shared" si="6"/>
        <v>13.54</v>
      </c>
    </row>
    <row r="192" ht="23" customHeight="1" spans="1:6">
      <c r="A192" s="52"/>
      <c r="B192" s="53" t="s">
        <v>180</v>
      </c>
      <c r="C192" s="54">
        <v>36</v>
      </c>
      <c r="D192" s="55">
        <v>40</v>
      </c>
      <c r="E192" s="55">
        <f t="shared" si="5"/>
        <v>4</v>
      </c>
      <c r="F192" s="56">
        <f t="shared" si="6"/>
        <v>0.111111111111111</v>
      </c>
    </row>
    <row r="193" ht="23" customHeight="1" spans="1:6">
      <c r="A193" s="52"/>
      <c r="B193" s="53" t="s">
        <v>181</v>
      </c>
      <c r="C193" s="54">
        <v>31000</v>
      </c>
      <c r="D193" s="54">
        <v>6571</v>
      </c>
      <c r="E193" s="55">
        <f t="shared" si="5"/>
        <v>-24429</v>
      </c>
      <c r="F193" s="56">
        <f t="shared" si="6"/>
        <v>-0.788032258064516</v>
      </c>
    </row>
    <row r="194" ht="23" customHeight="1" spans="1:6">
      <c r="A194" s="52"/>
      <c r="B194" s="53" t="s">
        <v>182</v>
      </c>
      <c r="C194" s="54"/>
      <c r="D194" s="54">
        <v>64</v>
      </c>
      <c r="E194" s="55">
        <f t="shared" si="5"/>
        <v>64</v>
      </c>
      <c r="F194" s="56"/>
    </row>
    <row r="195" ht="23" customHeight="1" spans="1:6">
      <c r="A195" s="52"/>
      <c r="B195" s="53" t="s">
        <v>183</v>
      </c>
      <c r="C195" s="54">
        <v>31000</v>
      </c>
      <c r="D195" s="55">
        <v>6507</v>
      </c>
      <c r="E195" s="55">
        <f t="shared" si="5"/>
        <v>-24493</v>
      </c>
      <c r="F195" s="56">
        <f>E195/C195</f>
        <v>-0.790096774193548</v>
      </c>
    </row>
    <row r="196" ht="23" customHeight="1" spans="1:6">
      <c r="A196" s="52" t="s">
        <v>184</v>
      </c>
      <c r="B196" s="53" t="s">
        <v>185</v>
      </c>
      <c r="C196" s="54">
        <v>13711</v>
      </c>
      <c r="D196" s="54">
        <v>14119</v>
      </c>
      <c r="E196" s="55">
        <f t="shared" si="5"/>
        <v>408</v>
      </c>
      <c r="F196" s="56">
        <f>E196/C196</f>
        <v>0.0297571293122311</v>
      </c>
    </row>
    <row r="197" ht="23" customHeight="1" spans="1:6">
      <c r="A197" s="52"/>
      <c r="B197" s="53" t="s">
        <v>186</v>
      </c>
      <c r="C197" s="54">
        <v>6419</v>
      </c>
      <c r="D197" s="54">
        <v>6598</v>
      </c>
      <c r="E197" s="55">
        <f t="shared" si="5"/>
        <v>179</v>
      </c>
      <c r="F197" s="56">
        <f>E197/C197</f>
        <v>0.0278859635457236</v>
      </c>
    </row>
    <row r="198" ht="23" customHeight="1" spans="1:6">
      <c r="A198" s="52"/>
      <c r="B198" s="53" t="s">
        <v>59</v>
      </c>
      <c r="C198" s="54">
        <v>569</v>
      </c>
      <c r="D198" s="55">
        <v>502</v>
      </c>
      <c r="E198" s="55">
        <f t="shared" ref="E198:E261" si="7">D198-C198</f>
        <v>-67</v>
      </c>
      <c r="F198" s="56">
        <f>E198/C198</f>
        <v>-0.117750439367311</v>
      </c>
    </row>
    <row r="199" ht="23" customHeight="1" spans="1:6">
      <c r="A199" s="52"/>
      <c r="B199" s="53" t="s">
        <v>60</v>
      </c>
      <c r="C199" s="54">
        <v>309</v>
      </c>
      <c r="D199" s="55">
        <v>255</v>
      </c>
      <c r="E199" s="55">
        <f t="shared" si="7"/>
        <v>-54</v>
      </c>
      <c r="F199" s="56">
        <f>E199/C199</f>
        <v>-0.174757281553398</v>
      </c>
    </row>
    <row r="200" ht="23" customHeight="1" spans="1:6">
      <c r="A200" s="52"/>
      <c r="B200" s="53" t="s">
        <v>187</v>
      </c>
      <c r="C200" s="54">
        <v>698</v>
      </c>
      <c r="D200" s="55">
        <v>767</v>
      </c>
      <c r="E200" s="55">
        <f t="shared" si="7"/>
        <v>69</v>
      </c>
      <c r="F200" s="56">
        <f t="shared" ref="F200:F264" si="8">E200/C200</f>
        <v>0.0988538681948424</v>
      </c>
    </row>
    <row r="201" ht="23" customHeight="1" spans="1:6">
      <c r="A201" s="52"/>
      <c r="B201" s="53" t="s">
        <v>188</v>
      </c>
      <c r="C201" s="54">
        <v>450</v>
      </c>
      <c r="D201" s="55">
        <v>332</v>
      </c>
      <c r="E201" s="55">
        <f t="shared" si="7"/>
        <v>-118</v>
      </c>
      <c r="F201" s="56">
        <f t="shared" si="8"/>
        <v>-0.262222222222222</v>
      </c>
    </row>
    <row r="202" ht="23" customHeight="1" spans="1:6">
      <c r="A202" s="52"/>
      <c r="B202" s="53" t="s">
        <v>189</v>
      </c>
      <c r="C202" s="54">
        <v>1431</v>
      </c>
      <c r="D202" s="55">
        <v>1465</v>
      </c>
      <c r="E202" s="55">
        <f t="shared" si="7"/>
        <v>34</v>
      </c>
      <c r="F202" s="56">
        <f t="shared" si="8"/>
        <v>0.023759608665269</v>
      </c>
    </row>
    <row r="203" ht="23" customHeight="1" spans="1:6">
      <c r="A203" s="52"/>
      <c r="B203" s="53" t="s">
        <v>190</v>
      </c>
      <c r="C203" s="54">
        <v>150</v>
      </c>
      <c r="D203" s="55">
        <v>150</v>
      </c>
      <c r="E203" s="55">
        <f t="shared" si="7"/>
        <v>0</v>
      </c>
      <c r="F203" s="56">
        <f t="shared" si="8"/>
        <v>0</v>
      </c>
    </row>
    <row r="204" ht="23" customHeight="1" spans="1:6">
      <c r="A204" s="52"/>
      <c r="B204" s="53" t="s">
        <v>191</v>
      </c>
      <c r="C204" s="54">
        <v>48</v>
      </c>
      <c r="D204" s="55">
        <v>55</v>
      </c>
      <c r="E204" s="55">
        <f t="shared" si="7"/>
        <v>7</v>
      </c>
      <c r="F204" s="56">
        <f t="shared" si="8"/>
        <v>0.145833333333333</v>
      </c>
    </row>
    <row r="205" ht="23" customHeight="1" spans="1:6">
      <c r="A205" s="52"/>
      <c r="B205" s="53" t="s">
        <v>192</v>
      </c>
      <c r="C205" s="54">
        <v>622</v>
      </c>
      <c r="D205" s="55">
        <v>603</v>
      </c>
      <c r="E205" s="55">
        <f t="shared" si="7"/>
        <v>-19</v>
      </c>
      <c r="F205" s="56">
        <f t="shared" si="8"/>
        <v>-0.0305466237942122</v>
      </c>
    </row>
    <row r="206" ht="23" customHeight="1" spans="1:6">
      <c r="A206" s="52"/>
      <c r="B206" s="53" t="s">
        <v>193</v>
      </c>
      <c r="C206" s="54">
        <v>230</v>
      </c>
      <c r="D206" s="55">
        <v>198</v>
      </c>
      <c r="E206" s="55">
        <f t="shared" si="7"/>
        <v>-32</v>
      </c>
      <c r="F206" s="56">
        <f t="shared" si="8"/>
        <v>-0.139130434782609</v>
      </c>
    </row>
    <row r="207" ht="23" customHeight="1" spans="1:6">
      <c r="A207" s="52"/>
      <c r="B207" s="53" t="s">
        <v>194</v>
      </c>
      <c r="C207" s="54">
        <v>100</v>
      </c>
      <c r="D207" s="55">
        <v>90</v>
      </c>
      <c r="E207" s="55">
        <f t="shared" si="7"/>
        <v>-10</v>
      </c>
      <c r="F207" s="56">
        <f t="shared" si="8"/>
        <v>-0.1</v>
      </c>
    </row>
    <row r="208" ht="23" customHeight="1" spans="1:6">
      <c r="A208" s="52"/>
      <c r="B208" s="53" t="s">
        <v>195</v>
      </c>
      <c r="C208" s="54">
        <v>1812</v>
      </c>
      <c r="D208" s="55">
        <v>2181</v>
      </c>
      <c r="E208" s="55">
        <f t="shared" si="7"/>
        <v>369</v>
      </c>
      <c r="F208" s="56">
        <f t="shared" si="8"/>
        <v>0.20364238410596</v>
      </c>
    </row>
    <row r="209" ht="23" customHeight="1" spans="1:6">
      <c r="A209" s="52"/>
      <c r="B209" s="53" t="s">
        <v>196</v>
      </c>
      <c r="C209" s="54">
        <v>1037</v>
      </c>
      <c r="D209" s="54">
        <v>984</v>
      </c>
      <c r="E209" s="55">
        <f t="shared" si="7"/>
        <v>-53</v>
      </c>
      <c r="F209" s="56">
        <f t="shared" si="8"/>
        <v>-0.0511089681774349</v>
      </c>
    </row>
    <row r="210" ht="23" customHeight="1" spans="1:6">
      <c r="A210" s="52"/>
      <c r="B210" s="53" t="s">
        <v>197</v>
      </c>
      <c r="C210" s="54">
        <v>735</v>
      </c>
      <c r="D210" s="55">
        <v>741</v>
      </c>
      <c r="E210" s="55">
        <f t="shared" si="7"/>
        <v>6</v>
      </c>
      <c r="F210" s="56">
        <f t="shared" si="8"/>
        <v>0.00816326530612245</v>
      </c>
    </row>
    <row r="211" ht="23" customHeight="1" spans="1:6">
      <c r="A211" s="52"/>
      <c r="B211" s="53" t="s">
        <v>198</v>
      </c>
      <c r="C211" s="54">
        <v>2</v>
      </c>
      <c r="D211" s="55"/>
      <c r="E211" s="55">
        <f t="shared" si="7"/>
        <v>-2</v>
      </c>
      <c r="F211" s="56">
        <f t="shared" si="8"/>
        <v>-1</v>
      </c>
    </row>
    <row r="212" ht="23" customHeight="1" spans="1:6">
      <c r="A212" s="52"/>
      <c r="B212" s="53" t="s">
        <v>199</v>
      </c>
      <c r="C212" s="54">
        <v>300</v>
      </c>
      <c r="D212" s="55">
        <v>243</v>
      </c>
      <c r="E212" s="55">
        <f t="shared" si="7"/>
        <v>-57</v>
      </c>
      <c r="F212" s="56">
        <f t="shared" si="8"/>
        <v>-0.19</v>
      </c>
    </row>
    <row r="213" ht="23" customHeight="1" spans="1:6">
      <c r="A213" s="52"/>
      <c r="B213" s="53" t="s">
        <v>200</v>
      </c>
      <c r="C213" s="54">
        <v>385</v>
      </c>
      <c r="D213" s="54">
        <v>412</v>
      </c>
      <c r="E213" s="55">
        <f t="shared" si="7"/>
        <v>27</v>
      </c>
      <c r="F213" s="56">
        <f t="shared" si="8"/>
        <v>0.0701298701298701</v>
      </c>
    </row>
    <row r="214" ht="23" customHeight="1" spans="1:6">
      <c r="A214" s="52"/>
      <c r="B214" s="53" t="s">
        <v>201</v>
      </c>
      <c r="C214" s="54">
        <v>365</v>
      </c>
      <c r="D214" s="55">
        <v>387</v>
      </c>
      <c r="E214" s="55">
        <f t="shared" si="7"/>
        <v>22</v>
      </c>
      <c r="F214" s="56">
        <f t="shared" si="8"/>
        <v>0.0602739726027397</v>
      </c>
    </row>
    <row r="215" ht="23" customHeight="1" spans="1:6">
      <c r="A215" s="52"/>
      <c r="B215" s="53" t="s">
        <v>202</v>
      </c>
      <c r="C215" s="54">
        <v>20</v>
      </c>
      <c r="D215" s="55">
        <v>25</v>
      </c>
      <c r="E215" s="55">
        <f t="shared" si="7"/>
        <v>5</v>
      </c>
      <c r="F215" s="56">
        <f t="shared" si="8"/>
        <v>0.25</v>
      </c>
    </row>
    <row r="216" ht="23" customHeight="1" spans="1:6">
      <c r="A216" s="52"/>
      <c r="B216" s="53" t="s">
        <v>203</v>
      </c>
      <c r="C216" s="54">
        <v>1363</v>
      </c>
      <c r="D216" s="54">
        <v>1290</v>
      </c>
      <c r="E216" s="55">
        <f t="shared" si="7"/>
        <v>-73</v>
      </c>
      <c r="F216" s="56">
        <f t="shared" si="8"/>
        <v>-0.053558327219369</v>
      </c>
    </row>
    <row r="217" ht="23" customHeight="1" spans="1:6">
      <c r="A217" s="52"/>
      <c r="B217" s="53" t="s">
        <v>204</v>
      </c>
      <c r="C217" s="54">
        <v>1363</v>
      </c>
      <c r="D217" s="55">
        <v>1290</v>
      </c>
      <c r="E217" s="55">
        <f t="shared" si="7"/>
        <v>-73</v>
      </c>
      <c r="F217" s="56">
        <f t="shared" si="8"/>
        <v>-0.053558327219369</v>
      </c>
    </row>
    <row r="218" ht="23" customHeight="1" spans="1:6">
      <c r="A218" s="52"/>
      <c r="B218" s="53" t="s">
        <v>205</v>
      </c>
      <c r="C218" s="54">
        <v>1755</v>
      </c>
      <c r="D218" s="54">
        <v>1749</v>
      </c>
      <c r="E218" s="55">
        <f t="shared" si="7"/>
        <v>-6</v>
      </c>
      <c r="F218" s="56">
        <f t="shared" si="8"/>
        <v>-0.00341880341880342</v>
      </c>
    </row>
    <row r="219" ht="23" customHeight="1" spans="1:6">
      <c r="A219" s="52"/>
      <c r="B219" s="53" t="s">
        <v>206</v>
      </c>
      <c r="C219" s="54">
        <v>1755</v>
      </c>
      <c r="D219" s="55">
        <v>1749</v>
      </c>
      <c r="E219" s="55">
        <f t="shared" si="7"/>
        <v>-6</v>
      </c>
      <c r="F219" s="56">
        <f t="shared" si="8"/>
        <v>-0.00341880341880342</v>
      </c>
    </row>
    <row r="220" ht="23" customHeight="1" spans="1:6">
      <c r="A220" s="52"/>
      <c r="B220" s="53" t="s">
        <v>207</v>
      </c>
      <c r="C220" s="54">
        <v>2752</v>
      </c>
      <c r="D220" s="54">
        <v>3086</v>
      </c>
      <c r="E220" s="55">
        <f t="shared" si="7"/>
        <v>334</v>
      </c>
      <c r="F220" s="56">
        <f t="shared" si="8"/>
        <v>0.121366279069767</v>
      </c>
    </row>
    <row r="221" ht="23" customHeight="1" spans="1:6">
      <c r="A221" s="52"/>
      <c r="B221" s="53" t="s">
        <v>208</v>
      </c>
      <c r="C221" s="54">
        <v>218</v>
      </c>
      <c r="D221" s="55">
        <v>362</v>
      </c>
      <c r="E221" s="55">
        <f t="shared" si="7"/>
        <v>144</v>
      </c>
      <c r="F221" s="56">
        <f t="shared" si="8"/>
        <v>0.660550458715596</v>
      </c>
    </row>
    <row r="222" ht="23" customHeight="1" spans="1:6">
      <c r="A222" s="52"/>
      <c r="B222" s="53" t="s">
        <v>209</v>
      </c>
      <c r="C222" s="54">
        <v>2534</v>
      </c>
      <c r="D222" s="55">
        <v>2724</v>
      </c>
      <c r="E222" s="55">
        <f t="shared" si="7"/>
        <v>190</v>
      </c>
      <c r="F222" s="56">
        <f t="shared" si="8"/>
        <v>0.0749802683504341</v>
      </c>
    </row>
    <row r="223" ht="23" customHeight="1" spans="1:6">
      <c r="A223" s="52" t="s">
        <v>210</v>
      </c>
      <c r="B223" s="53" t="s">
        <v>211</v>
      </c>
      <c r="C223" s="54">
        <v>132984</v>
      </c>
      <c r="D223" s="54">
        <v>140978</v>
      </c>
      <c r="E223" s="55">
        <f t="shared" si="7"/>
        <v>7994</v>
      </c>
      <c r="F223" s="56">
        <f t="shared" si="8"/>
        <v>0.0601124947362089</v>
      </c>
    </row>
    <row r="224" ht="23" customHeight="1" spans="1:6">
      <c r="A224" s="52"/>
      <c r="B224" s="53" t="s">
        <v>212</v>
      </c>
      <c r="C224" s="54">
        <v>23535</v>
      </c>
      <c r="D224" s="54">
        <v>23225</v>
      </c>
      <c r="E224" s="55">
        <f t="shared" si="7"/>
        <v>-310</v>
      </c>
      <c r="F224" s="56">
        <f t="shared" si="8"/>
        <v>-0.0131718716804759</v>
      </c>
    </row>
    <row r="225" ht="23" customHeight="1" spans="1:6">
      <c r="A225" s="52"/>
      <c r="B225" s="53" t="s">
        <v>59</v>
      </c>
      <c r="C225" s="54">
        <v>2964</v>
      </c>
      <c r="D225" s="55">
        <v>2944</v>
      </c>
      <c r="E225" s="55">
        <f t="shared" si="7"/>
        <v>-20</v>
      </c>
      <c r="F225" s="56">
        <f t="shared" si="8"/>
        <v>-0.0067476383265857</v>
      </c>
    </row>
    <row r="226" ht="23" customHeight="1" spans="1:6">
      <c r="A226" s="52"/>
      <c r="B226" s="53" t="s">
        <v>60</v>
      </c>
      <c r="C226" s="54">
        <v>845</v>
      </c>
      <c r="D226" s="55">
        <v>652</v>
      </c>
      <c r="E226" s="55">
        <f t="shared" si="7"/>
        <v>-193</v>
      </c>
      <c r="F226" s="56">
        <f t="shared" si="8"/>
        <v>-0.228402366863905</v>
      </c>
    </row>
    <row r="227" ht="23" customHeight="1" spans="1:6">
      <c r="A227" s="52"/>
      <c r="B227" s="53" t="s">
        <v>213</v>
      </c>
      <c r="C227" s="54">
        <v>272</v>
      </c>
      <c r="D227" s="55">
        <v>95</v>
      </c>
      <c r="E227" s="55">
        <f t="shared" si="7"/>
        <v>-177</v>
      </c>
      <c r="F227" s="56">
        <f t="shared" si="8"/>
        <v>-0.650735294117647</v>
      </c>
    </row>
    <row r="228" ht="23" customHeight="1" spans="1:6">
      <c r="A228" s="52"/>
      <c r="B228" s="53" t="s">
        <v>214</v>
      </c>
      <c r="C228" s="54">
        <v>319</v>
      </c>
      <c r="D228" s="55">
        <v>218</v>
      </c>
      <c r="E228" s="55">
        <f t="shared" si="7"/>
        <v>-101</v>
      </c>
      <c r="F228" s="56">
        <f t="shared" si="8"/>
        <v>-0.316614420062696</v>
      </c>
    </row>
    <row r="229" ht="23" customHeight="1" spans="1:6">
      <c r="A229" s="52"/>
      <c r="B229" s="53" t="s">
        <v>80</v>
      </c>
      <c r="C229" s="54">
        <v>0</v>
      </c>
      <c r="D229" s="55">
        <v>47</v>
      </c>
      <c r="E229" s="55">
        <f t="shared" si="7"/>
        <v>47</v>
      </c>
      <c r="F229" s="56"/>
    </row>
    <row r="230" ht="23" customHeight="1" spans="1:6">
      <c r="A230" s="52"/>
      <c r="B230" s="53" t="s">
        <v>215</v>
      </c>
      <c r="C230" s="54">
        <v>15</v>
      </c>
      <c r="D230" s="55">
        <v>15</v>
      </c>
      <c r="E230" s="55">
        <f t="shared" si="7"/>
        <v>0</v>
      </c>
      <c r="F230" s="56">
        <f t="shared" si="8"/>
        <v>0</v>
      </c>
    </row>
    <row r="231" ht="23" customHeight="1" spans="1:6">
      <c r="A231" s="52"/>
      <c r="B231" s="53" t="s">
        <v>216</v>
      </c>
      <c r="C231" s="54">
        <v>21</v>
      </c>
      <c r="D231" s="55">
        <v>12</v>
      </c>
      <c r="E231" s="55">
        <f t="shared" si="7"/>
        <v>-9</v>
      </c>
      <c r="F231" s="56">
        <f t="shared" si="8"/>
        <v>-0.428571428571429</v>
      </c>
    </row>
    <row r="232" ht="23" customHeight="1" spans="1:6">
      <c r="A232" s="52"/>
      <c r="B232" s="53" t="s">
        <v>217</v>
      </c>
      <c r="C232" s="54">
        <v>720</v>
      </c>
      <c r="D232" s="55">
        <v>384</v>
      </c>
      <c r="E232" s="55">
        <f t="shared" si="7"/>
        <v>-336</v>
      </c>
      <c r="F232" s="56">
        <f t="shared" si="8"/>
        <v>-0.466666666666667</v>
      </c>
    </row>
    <row r="233" ht="23" customHeight="1" spans="1:6">
      <c r="A233" s="52"/>
      <c r="B233" s="53" t="s">
        <v>218</v>
      </c>
      <c r="C233" s="54">
        <v>17426</v>
      </c>
      <c r="D233" s="55">
        <v>16579</v>
      </c>
      <c r="E233" s="55">
        <f t="shared" si="7"/>
        <v>-847</v>
      </c>
      <c r="F233" s="56">
        <f t="shared" si="8"/>
        <v>-0.0486055319637324</v>
      </c>
    </row>
    <row r="234" ht="23" customHeight="1" spans="1:6">
      <c r="A234" s="52"/>
      <c r="B234" s="53" t="s">
        <v>63</v>
      </c>
      <c r="C234" s="54">
        <v>334</v>
      </c>
      <c r="D234" s="55">
        <v>355</v>
      </c>
      <c r="E234" s="55">
        <f t="shared" si="7"/>
        <v>21</v>
      </c>
      <c r="F234" s="56">
        <f t="shared" si="8"/>
        <v>0.062874251497006</v>
      </c>
    </row>
    <row r="235" ht="23" customHeight="1" spans="1:6">
      <c r="A235" s="52"/>
      <c r="B235" s="53" t="s">
        <v>219</v>
      </c>
      <c r="C235" s="54">
        <v>619</v>
      </c>
      <c r="D235" s="55">
        <v>1924</v>
      </c>
      <c r="E235" s="55">
        <f t="shared" si="7"/>
        <v>1305</v>
      </c>
      <c r="F235" s="56">
        <f t="shared" si="8"/>
        <v>2.10823909531502</v>
      </c>
    </row>
    <row r="236" ht="23" customHeight="1" spans="1:6">
      <c r="A236" s="52"/>
      <c r="B236" s="53" t="s">
        <v>220</v>
      </c>
      <c r="C236" s="54">
        <v>11310</v>
      </c>
      <c r="D236" s="54">
        <v>11227</v>
      </c>
      <c r="E236" s="55">
        <f t="shared" si="7"/>
        <v>-83</v>
      </c>
      <c r="F236" s="56">
        <f t="shared" si="8"/>
        <v>-0.00733863837312113</v>
      </c>
    </row>
    <row r="237" ht="23" customHeight="1" spans="1:6">
      <c r="A237" s="52"/>
      <c r="B237" s="53" t="s">
        <v>59</v>
      </c>
      <c r="C237" s="54">
        <v>630</v>
      </c>
      <c r="D237" s="55">
        <v>620</v>
      </c>
      <c r="E237" s="55">
        <f t="shared" si="7"/>
        <v>-10</v>
      </c>
      <c r="F237" s="56">
        <f t="shared" si="8"/>
        <v>-0.0158730158730159</v>
      </c>
    </row>
    <row r="238" ht="23" customHeight="1" spans="1:6">
      <c r="A238" s="52"/>
      <c r="B238" s="53" t="s">
        <v>221</v>
      </c>
      <c r="C238" s="54">
        <v>730</v>
      </c>
      <c r="D238" s="55">
        <v>653</v>
      </c>
      <c r="E238" s="55">
        <f t="shared" si="7"/>
        <v>-77</v>
      </c>
      <c r="F238" s="56">
        <f t="shared" si="8"/>
        <v>-0.105479452054795</v>
      </c>
    </row>
    <row r="239" ht="23" customHeight="1" spans="1:6">
      <c r="A239" s="52"/>
      <c r="B239" s="53" t="s">
        <v>222</v>
      </c>
      <c r="C239" s="54">
        <v>30</v>
      </c>
      <c r="D239" s="55">
        <v>20</v>
      </c>
      <c r="E239" s="55">
        <f t="shared" si="7"/>
        <v>-10</v>
      </c>
      <c r="F239" s="56">
        <f t="shared" si="8"/>
        <v>-0.333333333333333</v>
      </c>
    </row>
    <row r="240" ht="23" customHeight="1" spans="1:6">
      <c r="A240" s="52"/>
      <c r="B240" s="53" t="s">
        <v>223</v>
      </c>
      <c r="C240" s="54">
        <v>8693</v>
      </c>
      <c r="D240" s="55">
        <v>8714</v>
      </c>
      <c r="E240" s="55">
        <f t="shared" si="7"/>
        <v>21</v>
      </c>
      <c r="F240" s="56">
        <f t="shared" si="8"/>
        <v>0.00241573679972392</v>
      </c>
    </row>
    <row r="241" ht="23" customHeight="1" spans="1:6">
      <c r="A241" s="52"/>
      <c r="B241" s="53" t="s">
        <v>224</v>
      </c>
      <c r="C241" s="54">
        <v>1227</v>
      </c>
      <c r="D241" s="55">
        <v>1220</v>
      </c>
      <c r="E241" s="55">
        <f t="shared" si="7"/>
        <v>-7</v>
      </c>
      <c r="F241" s="56">
        <f t="shared" si="8"/>
        <v>-0.00570497147514262</v>
      </c>
    </row>
    <row r="242" ht="23" customHeight="1" spans="1:6">
      <c r="A242" s="52"/>
      <c r="B242" s="53" t="s">
        <v>225</v>
      </c>
      <c r="C242" s="54">
        <v>42468</v>
      </c>
      <c r="D242" s="54">
        <v>47325</v>
      </c>
      <c r="E242" s="55">
        <f t="shared" si="7"/>
        <v>4857</v>
      </c>
      <c r="F242" s="56">
        <f t="shared" si="8"/>
        <v>0.114368465668268</v>
      </c>
    </row>
    <row r="243" ht="23" customHeight="1" spans="1:6">
      <c r="A243" s="52"/>
      <c r="B243" s="53" t="s">
        <v>226</v>
      </c>
      <c r="C243" s="54">
        <v>1664.32</v>
      </c>
      <c r="D243" s="55">
        <v>1652</v>
      </c>
      <c r="E243" s="55">
        <f t="shared" si="7"/>
        <v>-12.3199999999999</v>
      </c>
      <c r="F243" s="56">
        <f t="shared" si="8"/>
        <v>-0.0074024226110363</v>
      </c>
    </row>
    <row r="244" ht="23" customHeight="1" spans="1:6">
      <c r="A244" s="52"/>
      <c r="B244" s="53" t="s">
        <v>227</v>
      </c>
      <c r="C244" s="54">
        <v>2575.46</v>
      </c>
      <c r="D244" s="55">
        <v>2722</v>
      </c>
      <c r="E244" s="55">
        <f t="shared" si="7"/>
        <v>146.54</v>
      </c>
      <c r="F244" s="56">
        <f t="shared" si="8"/>
        <v>0.0568985734587219</v>
      </c>
    </row>
    <row r="245" ht="23" customHeight="1" spans="1:6">
      <c r="A245" s="52"/>
      <c r="B245" s="53" t="s">
        <v>228</v>
      </c>
      <c r="C245" s="54">
        <v>7805.54</v>
      </c>
      <c r="D245" s="55">
        <v>11096</v>
      </c>
      <c r="E245" s="55">
        <f t="shared" si="7"/>
        <v>3290.46</v>
      </c>
      <c r="F245" s="56">
        <f t="shared" si="8"/>
        <v>0.421554434414531</v>
      </c>
    </row>
    <row r="246" ht="23" customHeight="1" spans="1:6">
      <c r="A246" s="52"/>
      <c r="B246" s="53" t="s">
        <v>229</v>
      </c>
      <c r="C246" s="54">
        <v>3903.68</v>
      </c>
      <c r="D246" s="55">
        <v>5024</v>
      </c>
      <c r="E246" s="55">
        <f t="shared" si="7"/>
        <v>1120.32</v>
      </c>
      <c r="F246" s="56">
        <f t="shared" si="8"/>
        <v>0.286990736945651</v>
      </c>
    </row>
    <row r="247" ht="23" customHeight="1" spans="1:6">
      <c r="A247" s="52"/>
      <c r="B247" s="53" t="s">
        <v>230</v>
      </c>
      <c r="C247" s="54">
        <v>26500</v>
      </c>
      <c r="D247" s="55">
        <v>26500</v>
      </c>
      <c r="E247" s="55">
        <f t="shared" si="7"/>
        <v>0</v>
      </c>
      <c r="F247" s="56">
        <f t="shared" si="8"/>
        <v>0</v>
      </c>
    </row>
    <row r="248" ht="23" customHeight="1" spans="1:6">
      <c r="A248" s="52"/>
      <c r="B248" s="53" t="s">
        <v>231</v>
      </c>
      <c r="C248" s="54">
        <v>19</v>
      </c>
      <c r="D248" s="55">
        <v>331</v>
      </c>
      <c r="E248" s="55">
        <f t="shared" si="7"/>
        <v>312</v>
      </c>
      <c r="F248" s="56">
        <f t="shared" si="8"/>
        <v>16.4210526315789</v>
      </c>
    </row>
    <row r="249" ht="23" customHeight="1" spans="1:6">
      <c r="A249" s="52"/>
      <c r="B249" s="53" t="s">
        <v>232</v>
      </c>
      <c r="C249" s="54">
        <v>10700</v>
      </c>
      <c r="D249" s="54">
        <v>10193</v>
      </c>
      <c r="E249" s="55">
        <f t="shared" si="7"/>
        <v>-507</v>
      </c>
      <c r="F249" s="56">
        <f t="shared" si="8"/>
        <v>-0.0473831775700935</v>
      </c>
    </row>
    <row r="250" ht="23" customHeight="1" spans="1:6">
      <c r="A250" s="52"/>
      <c r="B250" s="53"/>
      <c r="C250" s="54"/>
      <c r="D250" s="54"/>
      <c r="E250" s="55"/>
      <c r="F250" s="56"/>
    </row>
    <row r="251" ht="23" customHeight="1" spans="1:6">
      <c r="A251" s="52"/>
      <c r="B251" s="53"/>
      <c r="C251" s="54"/>
      <c r="D251" s="54"/>
      <c r="E251" s="55"/>
      <c r="F251" s="56"/>
    </row>
    <row r="252" ht="23" customHeight="1" spans="1:6">
      <c r="A252" s="52"/>
      <c r="B252" s="53" t="s">
        <v>234</v>
      </c>
      <c r="C252" s="54">
        <v>184</v>
      </c>
      <c r="D252" s="55">
        <v>138</v>
      </c>
      <c r="E252" s="55">
        <f t="shared" ref="E252:E263" si="9">D252-C252</f>
        <v>-46</v>
      </c>
      <c r="F252" s="56">
        <f t="shared" ref="F252:F266" si="10">E252/C252</f>
        <v>-0.25</v>
      </c>
    </row>
    <row r="253" ht="23" customHeight="1" spans="1:6">
      <c r="A253" s="52"/>
      <c r="B253" s="53" t="s">
        <v>235</v>
      </c>
      <c r="C253" s="54">
        <v>10516</v>
      </c>
      <c r="D253" s="55">
        <v>10055</v>
      </c>
      <c r="E253" s="55">
        <f t="shared" si="9"/>
        <v>-461</v>
      </c>
      <c r="F253" s="56">
        <f t="shared" si="10"/>
        <v>-0.0438379612019779</v>
      </c>
    </row>
    <row r="254" ht="23" customHeight="1" spans="1:6">
      <c r="A254" s="52"/>
      <c r="B254" s="53" t="s">
        <v>236</v>
      </c>
      <c r="C254" s="54">
        <v>6542</v>
      </c>
      <c r="D254" s="54">
        <v>6131</v>
      </c>
      <c r="E254" s="55">
        <f t="shared" si="9"/>
        <v>-411</v>
      </c>
      <c r="F254" s="56">
        <f t="shared" si="10"/>
        <v>-0.062824824212779</v>
      </c>
    </row>
    <row r="255" ht="23" customHeight="1" spans="1:6">
      <c r="A255" s="52"/>
      <c r="B255" s="53" t="s">
        <v>237</v>
      </c>
      <c r="C255" s="54">
        <v>804</v>
      </c>
      <c r="D255" s="55">
        <v>863</v>
      </c>
      <c r="E255" s="55">
        <f t="shared" si="9"/>
        <v>59</v>
      </c>
      <c r="F255" s="56">
        <f t="shared" si="10"/>
        <v>0.0733830845771144</v>
      </c>
    </row>
    <row r="256" ht="23" customHeight="1" spans="1:6">
      <c r="A256" s="52"/>
      <c r="B256" s="53" t="s">
        <v>238</v>
      </c>
      <c r="C256" s="54">
        <v>1278</v>
      </c>
      <c r="D256" s="55">
        <v>1061</v>
      </c>
      <c r="E256" s="55">
        <f t="shared" si="9"/>
        <v>-217</v>
      </c>
      <c r="F256" s="56">
        <f t="shared" si="10"/>
        <v>-0.169796557120501</v>
      </c>
    </row>
    <row r="257" ht="23" customHeight="1" spans="1:6">
      <c r="A257" s="52"/>
      <c r="B257" s="53" t="s">
        <v>239</v>
      </c>
      <c r="C257" s="54">
        <v>912</v>
      </c>
      <c r="D257" s="55">
        <v>904</v>
      </c>
      <c r="E257" s="55">
        <f t="shared" si="9"/>
        <v>-8</v>
      </c>
      <c r="F257" s="56">
        <f t="shared" si="10"/>
        <v>-0.0087719298245614</v>
      </c>
    </row>
    <row r="258" ht="23" customHeight="1" spans="1:6">
      <c r="A258" s="52"/>
      <c r="B258" s="53" t="s">
        <v>240</v>
      </c>
      <c r="C258" s="54">
        <v>1394</v>
      </c>
      <c r="D258" s="55">
        <v>1371</v>
      </c>
      <c r="E258" s="55">
        <f t="shared" si="9"/>
        <v>-23</v>
      </c>
      <c r="F258" s="56">
        <f t="shared" si="10"/>
        <v>-0.0164992826398852</v>
      </c>
    </row>
    <row r="259" ht="23" customHeight="1" spans="1:6">
      <c r="A259" s="52"/>
      <c r="B259" s="53" t="s">
        <v>241</v>
      </c>
      <c r="C259" s="54">
        <v>1567</v>
      </c>
      <c r="D259" s="55">
        <v>1423</v>
      </c>
      <c r="E259" s="55">
        <f t="shared" si="9"/>
        <v>-144</v>
      </c>
      <c r="F259" s="56">
        <f t="shared" si="10"/>
        <v>-0.0918953414167198</v>
      </c>
    </row>
    <row r="260" ht="23" customHeight="1" spans="1:6">
      <c r="A260" s="52"/>
      <c r="B260" s="53" t="s">
        <v>242</v>
      </c>
      <c r="C260" s="54">
        <v>10</v>
      </c>
      <c r="D260" s="55">
        <v>10</v>
      </c>
      <c r="E260" s="55">
        <f t="shared" si="9"/>
        <v>0</v>
      </c>
      <c r="F260" s="56">
        <f t="shared" si="10"/>
        <v>0</v>
      </c>
    </row>
    <row r="261" ht="23" customHeight="1" spans="1:6">
      <c r="A261" s="52"/>
      <c r="B261" s="53" t="s">
        <v>243</v>
      </c>
      <c r="C261" s="54">
        <v>577</v>
      </c>
      <c r="D261" s="55">
        <v>499</v>
      </c>
      <c r="E261" s="55">
        <f t="shared" si="9"/>
        <v>-78</v>
      </c>
      <c r="F261" s="56">
        <f t="shared" si="10"/>
        <v>-0.135181975736568</v>
      </c>
    </row>
    <row r="262" ht="23" customHeight="1" spans="1:6">
      <c r="A262" s="52"/>
      <c r="B262" s="53" t="s">
        <v>244</v>
      </c>
      <c r="C262" s="54">
        <v>1455</v>
      </c>
      <c r="D262" s="54">
        <v>1757</v>
      </c>
      <c r="E262" s="55">
        <f t="shared" si="9"/>
        <v>302</v>
      </c>
      <c r="F262" s="56">
        <f t="shared" si="10"/>
        <v>0.207560137457045</v>
      </c>
    </row>
    <row r="263" ht="23" customHeight="1" spans="1:6">
      <c r="A263" s="52"/>
      <c r="B263" s="53" t="s">
        <v>245</v>
      </c>
      <c r="C263" s="54">
        <v>687</v>
      </c>
      <c r="D263" s="55">
        <v>1088</v>
      </c>
      <c r="E263" s="55">
        <f t="shared" si="9"/>
        <v>401</v>
      </c>
      <c r="F263" s="56">
        <f t="shared" si="10"/>
        <v>0.583697234352256</v>
      </c>
    </row>
    <row r="264" ht="23" customHeight="1" spans="1:6">
      <c r="A264" s="52"/>
      <c r="B264" s="53" t="s">
        <v>246</v>
      </c>
      <c r="C264" s="54">
        <v>310</v>
      </c>
      <c r="D264" s="55">
        <v>260</v>
      </c>
      <c r="E264" s="55">
        <f t="shared" ref="E264:E327" si="11">D264-C264</f>
        <v>-50</v>
      </c>
      <c r="F264" s="56">
        <f t="shared" si="10"/>
        <v>-0.161290322580645</v>
      </c>
    </row>
    <row r="265" ht="23" customHeight="1" spans="1:6">
      <c r="A265" s="52"/>
      <c r="B265" s="53" t="s">
        <v>247</v>
      </c>
      <c r="C265" s="54">
        <v>25</v>
      </c>
      <c r="D265" s="55">
        <v>14</v>
      </c>
      <c r="E265" s="55">
        <f t="shared" si="11"/>
        <v>-11</v>
      </c>
      <c r="F265" s="56">
        <f t="shared" si="10"/>
        <v>-0.44</v>
      </c>
    </row>
    <row r="266" ht="23" customHeight="1" spans="1:6">
      <c r="A266" s="52"/>
      <c r="B266" s="53" t="s">
        <v>248</v>
      </c>
      <c r="C266" s="54">
        <v>64</v>
      </c>
      <c r="D266" s="55">
        <v>49</v>
      </c>
      <c r="E266" s="55">
        <f t="shared" si="11"/>
        <v>-15</v>
      </c>
      <c r="F266" s="56">
        <f t="shared" si="10"/>
        <v>-0.234375</v>
      </c>
    </row>
    <row r="267" ht="23" customHeight="1" spans="1:6">
      <c r="A267" s="52"/>
      <c r="B267" s="53" t="s">
        <v>249</v>
      </c>
      <c r="C267" s="54">
        <v>340</v>
      </c>
      <c r="D267" s="55">
        <v>318</v>
      </c>
      <c r="E267" s="55">
        <f t="shared" si="11"/>
        <v>-22</v>
      </c>
      <c r="F267" s="56">
        <f t="shared" ref="F267:F273" si="12">E267/C267</f>
        <v>-0.0647058823529412</v>
      </c>
    </row>
    <row r="268" ht="23" customHeight="1" spans="1:6">
      <c r="A268" s="52"/>
      <c r="B268" s="53" t="s">
        <v>250</v>
      </c>
      <c r="C268" s="54">
        <v>29</v>
      </c>
      <c r="D268" s="55">
        <v>28</v>
      </c>
      <c r="E268" s="55">
        <f t="shared" si="11"/>
        <v>-1</v>
      </c>
      <c r="F268" s="56">
        <f t="shared" si="12"/>
        <v>-0.0344827586206897</v>
      </c>
    </row>
    <row r="269" ht="23" customHeight="1" spans="1:6">
      <c r="A269" s="52"/>
      <c r="B269" s="53" t="s">
        <v>251</v>
      </c>
      <c r="C269" s="54">
        <v>6808</v>
      </c>
      <c r="D269" s="54">
        <v>8275</v>
      </c>
      <c r="E269" s="55">
        <f t="shared" si="11"/>
        <v>1467</v>
      </c>
      <c r="F269" s="56">
        <f t="shared" si="12"/>
        <v>0.21548178613396</v>
      </c>
    </row>
    <row r="270" ht="23" customHeight="1" spans="1:6">
      <c r="A270" s="52"/>
      <c r="B270" s="53" t="s">
        <v>252</v>
      </c>
      <c r="C270" s="54">
        <v>391</v>
      </c>
      <c r="D270" s="55">
        <v>533</v>
      </c>
      <c r="E270" s="55">
        <f t="shared" si="11"/>
        <v>142</v>
      </c>
      <c r="F270" s="56">
        <f t="shared" si="12"/>
        <v>0.363171355498721</v>
      </c>
    </row>
    <row r="271" ht="23" customHeight="1" spans="1:6">
      <c r="A271" s="52"/>
      <c r="B271" s="53" t="s">
        <v>253</v>
      </c>
      <c r="C271" s="54">
        <v>1375</v>
      </c>
      <c r="D271" s="55">
        <v>1782</v>
      </c>
      <c r="E271" s="55">
        <f t="shared" si="11"/>
        <v>407</v>
      </c>
      <c r="F271" s="56">
        <f t="shared" si="12"/>
        <v>0.296</v>
      </c>
    </row>
    <row r="272" ht="23" customHeight="1" spans="1:6">
      <c r="A272" s="52"/>
      <c r="B272" s="53" t="s">
        <v>254</v>
      </c>
      <c r="C272" s="54">
        <v>878</v>
      </c>
      <c r="D272" s="55">
        <v>1060</v>
      </c>
      <c r="E272" s="55">
        <f t="shared" si="11"/>
        <v>182</v>
      </c>
      <c r="F272" s="56">
        <f t="shared" si="12"/>
        <v>0.207289293849658</v>
      </c>
    </row>
    <row r="273" ht="23" customHeight="1" spans="1:6">
      <c r="A273" s="52"/>
      <c r="B273" s="53" t="s">
        <v>255</v>
      </c>
      <c r="C273" s="54">
        <v>4164</v>
      </c>
      <c r="D273" s="55">
        <v>4895</v>
      </c>
      <c r="E273" s="55">
        <f t="shared" si="11"/>
        <v>731</v>
      </c>
      <c r="F273" s="56">
        <f t="shared" si="12"/>
        <v>0.175552353506244</v>
      </c>
    </row>
    <row r="274" ht="23" customHeight="1" spans="1:6">
      <c r="A274" s="52"/>
      <c r="B274" s="53" t="s">
        <v>256</v>
      </c>
      <c r="C274" s="54"/>
      <c r="D274" s="55">
        <v>5</v>
      </c>
      <c r="E274" s="55">
        <f t="shared" si="11"/>
        <v>5</v>
      </c>
      <c r="F274" s="56"/>
    </row>
    <row r="275" ht="23" customHeight="1" spans="1:6">
      <c r="A275" s="52"/>
      <c r="B275" s="53" t="s">
        <v>257</v>
      </c>
      <c r="C275" s="54">
        <v>7726</v>
      </c>
      <c r="D275" s="54">
        <v>8006</v>
      </c>
      <c r="E275" s="55">
        <f t="shared" si="11"/>
        <v>280</v>
      </c>
      <c r="F275" s="56">
        <f t="shared" ref="F275:F293" si="13">E275/C275</f>
        <v>0.036241263266891</v>
      </c>
    </row>
    <row r="276" ht="23" customHeight="1" spans="1:6">
      <c r="A276" s="52"/>
      <c r="B276" s="53" t="s">
        <v>59</v>
      </c>
      <c r="C276" s="54">
        <v>357</v>
      </c>
      <c r="D276" s="55">
        <v>348</v>
      </c>
      <c r="E276" s="55">
        <f t="shared" si="11"/>
        <v>-9</v>
      </c>
      <c r="F276" s="56">
        <f t="shared" si="13"/>
        <v>-0.0252100840336134</v>
      </c>
    </row>
    <row r="277" ht="23" customHeight="1" spans="1:6">
      <c r="A277" s="52"/>
      <c r="B277" s="53" t="s">
        <v>60</v>
      </c>
      <c r="C277" s="54">
        <v>50</v>
      </c>
      <c r="D277" s="55">
        <v>40</v>
      </c>
      <c r="E277" s="55">
        <f t="shared" si="11"/>
        <v>-10</v>
      </c>
      <c r="F277" s="56">
        <f t="shared" si="13"/>
        <v>-0.2</v>
      </c>
    </row>
    <row r="278" ht="23" customHeight="1" spans="1:6">
      <c r="A278" s="52"/>
      <c r="B278" s="53" t="s">
        <v>258</v>
      </c>
      <c r="C278" s="54">
        <v>896</v>
      </c>
      <c r="D278" s="55">
        <v>850</v>
      </c>
      <c r="E278" s="55">
        <f t="shared" si="11"/>
        <v>-46</v>
      </c>
      <c r="F278" s="56">
        <f t="shared" si="13"/>
        <v>-0.0513392857142857</v>
      </c>
    </row>
    <row r="279" ht="23" customHeight="1" spans="1:6">
      <c r="A279" s="52"/>
      <c r="B279" s="53" t="s">
        <v>259</v>
      </c>
      <c r="C279" s="54">
        <v>1756</v>
      </c>
      <c r="D279" s="55">
        <v>1816</v>
      </c>
      <c r="E279" s="55">
        <f t="shared" si="11"/>
        <v>60</v>
      </c>
      <c r="F279" s="56">
        <f t="shared" si="13"/>
        <v>0.0341685649202733</v>
      </c>
    </row>
    <row r="280" ht="23" customHeight="1" spans="1:6">
      <c r="A280" s="52"/>
      <c r="B280" s="53" t="s">
        <v>260</v>
      </c>
      <c r="C280" s="54">
        <v>61</v>
      </c>
      <c r="D280" s="55">
        <v>17</v>
      </c>
      <c r="E280" s="55">
        <f t="shared" si="11"/>
        <v>-44</v>
      </c>
      <c r="F280" s="56">
        <f t="shared" si="13"/>
        <v>-0.721311475409836</v>
      </c>
    </row>
    <row r="281" ht="23" customHeight="1" spans="1:6">
      <c r="A281" s="52"/>
      <c r="B281" s="53" t="s">
        <v>261</v>
      </c>
      <c r="C281" s="54">
        <v>3751</v>
      </c>
      <c r="D281" s="55">
        <v>4241</v>
      </c>
      <c r="E281" s="55">
        <f t="shared" si="11"/>
        <v>490</v>
      </c>
      <c r="F281" s="56">
        <f t="shared" si="13"/>
        <v>0.130631831511597</v>
      </c>
    </row>
    <row r="282" ht="23" customHeight="1" spans="1:6">
      <c r="A282" s="52"/>
      <c r="B282" s="53" t="s">
        <v>262</v>
      </c>
      <c r="C282" s="54">
        <v>855</v>
      </c>
      <c r="D282" s="55">
        <v>694</v>
      </c>
      <c r="E282" s="55">
        <f t="shared" si="11"/>
        <v>-161</v>
      </c>
      <c r="F282" s="56">
        <f t="shared" si="13"/>
        <v>-0.188304093567251</v>
      </c>
    </row>
    <row r="283" ht="23" customHeight="1" spans="1:6">
      <c r="A283" s="52"/>
      <c r="B283" s="53" t="s">
        <v>263</v>
      </c>
      <c r="C283" s="54">
        <v>332</v>
      </c>
      <c r="D283" s="54">
        <v>347</v>
      </c>
      <c r="E283" s="55">
        <f t="shared" si="11"/>
        <v>15</v>
      </c>
      <c r="F283" s="56">
        <f t="shared" si="13"/>
        <v>0.0451807228915663</v>
      </c>
    </row>
    <row r="284" ht="23" customHeight="1" spans="1:6">
      <c r="A284" s="52"/>
      <c r="B284" s="53" t="s">
        <v>59</v>
      </c>
      <c r="C284" s="54">
        <v>166</v>
      </c>
      <c r="D284" s="55">
        <v>185</v>
      </c>
      <c r="E284" s="55">
        <f t="shared" si="11"/>
        <v>19</v>
      </c>
      <c r="F284" s="56">
        <f t="shared" si="13"/>
        <v>0.114457831325301</v>
      </c>
    </row>
    <row r="285" ht="23" customHeight="1" spans="1:6">
      <c r="A285" s="52"/>
      <c r="B285" s="53" t="s">
        <v>264</v>
      </c>
      <c r="C285" s="54">
        <v>166</v>
      </c>
      <c r="D285" s="55">
        <v>162</v>
      </c>
      <c r="E285" s="55">
        <f t="shared" si="11"/>
        <v>-4</v>
      </c>
      <c r="F285" s="56">
        <f t="shared" si="13"/>
        <v>-0.0240963855421687</v>
      </c>
    </row>
    <row r="286" ht="23" customHeight="1" spans="1:6">
      <c r="A286" s="52"/>
      <c r="B286" s="53" t="s">
        <v>265</v>
      </c>
      <c r="C286" s="54">
        <v>3408</v>
      </c>
      <c r="D286" s="54">
        <v>4265</v>
      </c>
      <c r="E286" s="55">
        <f t="shared" si="11"/>
        <v>857</v>
      </c>
      <c r="F286" s="56">
        <f t="shared" si="13"/>
        <v>0.251467136150235</v>
      </c>
    </row>
    <row r="287" ht="23" customHeight="1" spans="1:6">
      <c r="A287" s="52"/>
      <c r="B287" s="53" t="s">
        <v>266</v>
      </c>
      <c r="C287" s="54">
        <v>3408</v>
      </c>
      <c r="D287" s="55">
        <v>4265</v>
      </c>
      <c r="E287" s="55">
        <f t="shared" si="11"/>
        <v>857</v>
      </c>
      <c r="F287" s="56">
        <f t="shared" si="13"/>
        <v>0.251467136150235</v>
      </c>
    </row>
    <row r="288" ht="23" customHeight="1" spans="1:6">
      <c r="A288" s="52"/>
      <c r="B288" s="53" t="s">
        <v>267</v>
      </c>
      <c r="C288" s="54">
        <v>1233</v>
      </c>
      <c r="D288" s="54">
        <v>1222</v>
      </c>
      <c r="E288" s="55">
        <f t="shared" si="11"/>
        <v>-11</v>
      </c>
      <c r="F288" s="56">
        <f t="shared" si="13"/>
        <v>-0.0089213300892133</v>
      </c>
    </row>
    <row r="289" ht="23" customHeight="1" spans="1:6">
      <c r="A289" s="52"/>
      <c r="B289" s="53" t="s">
        <v>268</v>
      </c>
      <c r="C289" s="54">
        <v>1233</v>
      </c>
      <c r="D289" s="55">
        <v>1222</v>
      </c>
      <c r="E289" s="55">
        <f t="shared" si="11"/>
        <v>-11</v>
      </c>
      <c r="F289" s="56">
        <f t="shared" si="13"/>
        <v>-0.0089213300892133</v>
      </c>
    </row>
    <row r="290" ht="23" customHeight="1" spans="1:6">
      <c r="A290" s="52"/>
      <c r="B290" s="53" t="s">
        <v>269</v>
      </c>
      <c r="C290" s="54">
        <v>28</v>
      </c>
      <c r="D290" s="54">
        <v>220</v>
      </c>
      <c r="E290" s="55">
        <f t="shared" si="11"/>
        <v>192</v>
      </c>
      <c r="F290" s="56">
        <f t="shared" si="13"/>
        <v>6.85714285714286</v>
      </c>
    </row>
    <row r="291" ht="23" customHeight="1" spans="1:6">
      <c r="A291" s="52"/>
      <c r="B291" s="53" t="s">
        <v>270</v>
      </c>
      <c r="C291" s="54">
        <v>28</v>
      </c>
      <c r="D291" s="55">
        <v>220</v>
      </c>
      <c r="E291" s="55">
        <f t="shared" si="11"/>
        <v>192</v>
      </c>
      <c r="F291" s="56">
        <f t="shared" si="13"/>
        <v>6.85714285714286</v>
      </c>
    </row>
    <row r="292" ht="23" customHeight="1" spans="1:6">
      <c r="A292" s="52"/>
      <c r="B292" s="53" t="s">
        <v>271</v>
      </c>
      <c r="C292" s="54">
        <v>1069</v>
      </c>
      <c r="D292" s="54">
        <v>846</v>
      </c>
      <c r="E292" s="55">
        <f t="shared" si="11"/>
        <v>-223</v>
      </c>
      <c r="F292" s="56">
        <f t="shared" si="13"/>
        <v>-0.208606173994387</v>
      </c>
    </row>
    <row r="293" ht="23" customHeight="1" spans="1:6">
      <c r="A293" s="52"/>
      <c r="B293" s="53" t="s">
        <v>272</v>
      </c>
      <c r="C293" s="54">
        <v>1069</v>
      </c>
      <c r="D293" s="55">
        <v>818</v>
      </c>
      <c r="E293" s="55">
        <f t="shared" si="11"/>
        <v>-251</v>
      </c>
      <c r="F293" s="56">
        <f t="shared" si="13"/>
        <v>-0.234798877455566</v>
      </c>
    </row>
    <row r="294" ht="23" customHeight="1" spans="1:6">
      <c r="A294" s="52"/>
      <c r="B294" s="53" t="s">
        <v>273</v>
      </c>
      <c r="C294" s="54"/>
      <c r="D294" s="55">
        <v>28</v>
      </c>
      <c r="E294" s="55">
        <f t="shared" si="11"/>
        <v>28</v>
      </c>
      <c r="F294" s="56"/>
    </row>
    <row r="295" ht="23" customHeight="1" spans="1:6">
      <c r="A295" s="52"/>
      <c r="B295" s="53" t="s">
        <v>274</v>
      </c>
      <c r="C295" s="54">
        <v>14238</v>
      </c>
      <c r="D295" s="54">
        <v>15487</v>
      </c>
      <c r="E295" s="55">
        <f t="shared" si="11"/>
        <v>1249</v>
      </c>
      <c r="F295" s="56">
        <f t="shared" ref="F295:F331" si="14">E295/C295</f>
        <v>0.0877229948026408</v>
      </c>
    </row>
    <row r="296" ht="23" customHeight="1" spans="1:6">
      <c r="A296" s="52"/>
      <c r="B296" s="53" t="s">
        <v>275</v>
      </c>
      <c r="C296" s="54">
        <v>11638</v>
      </c>
      <c r="D296" s="55">
        <v>7110</v>
      </c>
      <c r="E296" s="55">
        <f t="shared" si="11"/>
        <v>-4528</v>
      </c>
      <c r="F296" s="56">
        <f t="shared" si="14"/>
        <v>-0.389070286990892</v>
      </c>
    </row>
    <row r="297" ht="23" customHeight="1" spans="1:6">
      <c r="A297" s="52"/>
      <c r="B297" s="53" t="s">
        <v>276</v>
      </c>
      <c r="C297" s="54">
        <v>2600</v>
      </c>
      <c r="D297" s="55">
        <v>8377</v>
      </c>
      <c r="E297" s="55">
        <f t="shared" si="11"/>
        <v>5777</v>
      </c>
      <c r="F297" s="56">
        <f t="shared" si="14"/>
        <v>2.22192307692308</v>
      </c>
    </row>
    <row r="298" ht="23" customHeight="1" spans="1:6">
      <c r="A298" s="52"/>
      <c r="B298" s="53" t="s">
        <v>277</v>
      </c>
      <c r="C298" s="54">
        <v>1717</v>
      </c>
      <c r="D298" s="54">
        <v>1658</v>
      </c>
      <c r="E298" s="55">
        <f t="shared" si="11"/>
        <v>-59</v>
      </c>
      <c r="F298" s="56">
        <f t="shared" si="14"/>
        <v>-0.0343622597553873</v>
      </c>
    </row>
    <row r="299" ht="23" customHeight="1" spans="1:6">
      <c r="A299" s="52"/>
      <c r="B299" s="53" t="s">
        <v>59</v>
      </c>
      <c r="C299" s="54">
        <v>304</v>
      </c>
      <c r="D299" s="55">
        <v>316</v>
      </c>
      <c r="E299" s="55">
        <f t="shared" si="11"/>
        <v>12</v>
      </c>
      <c r="F299" s="56">
        <f t="shared" si="14"/>
        <v>0.0394736842105263</v>
      </c>
    </row>
    <row r="300" ht="23" customHeight="1" spans="1:6">
      <c r="A300" s="52"/>
      <c r="B300" s="53" t="s">
        <v>278</v>
      </c>
      <c r="C300" s="54">
        <v>395</v>
      </c>
      <c r="D300" s="55">
        <v>349</v>
      </c>
      <c r="E300" s="55">
        <f t="shared" si="11"/>
        <v>-46</v>
      </c>
      <c r="F300" s="56">
        <f t="shared" si="14"/>
        <v>-0.116455696202532</v>
      </c>
    </row>
    <row r="301" ht="23" customHeight="1" spans="1:6">
      <c r="A301" s="52"/>
      <c r="B301" s="53" t="s">
        <v>63</v>
      </c>
      <c r="C301" s="54">
        <v>92</v>
      </c>
      <c r="D301" s="55">
        <v>164</v>
      </c>
      <c r="E301" s="55">
        <f t="shared" si="11"/>
        <v>72</v>
      </c>
      <c r="F301" s="56">
        <f t="shared" si="14"/>
        <v>0.782608695652174</v>
      </c>
    </row>
    <row r="302" ht="23" customHeight="1" spans="1:6">
      <c r="A302" s="52"/>
      <c r="B302" s="53" t="s">
        <v>279</v>
      </c>
      <c r="C302" s="54">
        <v>926</v>
      </c>
      <c r="D302" s="55">
        <v>829</v>
      </c>
      <c r="E302" s="55">
        <f t="shared" si="11"/>
        <v>-97</v>
      </c>
      <c r="F302" s="56">
        <f t="shared" si="14"/>
        <v>-0.10475161987041</v>
      </c>
    </row>
    <row r="303" ht="23" customHeight="1" spans="1:6">
      <c r="A303" s="52"/>
      <c r="B303" s="53" t="s">
        <v>280</v>
      </c>
      <c r="C303" s="54">
        <v>527</v>
      </c>
      <c r="D303" s="54">
        <v>794</v>
      </c>
      <c r="E303" s="55">
        <f t="shared" si="11"/>
        <v>267</v>
      </c>
      <c r="F303" s="56">
        <f t="shared" si="14"/>
        <v>0.506641366223909</v>
      </c>
    </row>
    <row r="304" ht="23" customHeight="1" spans="1:6">
      <c r="A304" s="52"/>
      <c r="B304" s="53" t="s">
        <v>281</v>
      </c>
      <c r="C304" s="54">
        <v>527</v>
      </c>
      <c r="D304" s="55">
        <v>794</v>
      </c>
      <c r="E304" s="55">
        <f t="shared" si="11"/>
        <v>267</v>
      </c>
      <c r="F304" s="56">
        <f t="shared" si="14"/>
        <v>0.506641366223909</v>
      </c>
    </row>
    <row r="305" ht="23" customHeight="1" spans="1:6">
      <c r="A305" s="52" t="s">
        <v>282</v>
      </c>
      <c r="B305" s="53" t="s">
        <v>283</v>
      </c>
      <c r="C305" s="54">
        <v>74026.45</v>
      </c>
      <c r="D305" s="54">
        <v>104221</v>
      </c>
      <c r="E305" s="55">
        <f t="shared" si="11"/>
        <v>30194.55</v>
      </c>
      <c r="F305" s="56">
        <f t="shared" si="14"/>
        <v>0.407888666821116</v>
      </c>
    </row>
    <row r="306" ht="23" customHeight="1" spans="1:6">
      <c r="A306" s="52"/>
      <c r="B306" s="53" t="s">
        <v>284</v>
      </c>
      <c r="C306" s="54">
        <v>1220</v>
      </c>
      <c r="D306" s="54">
        <v>1298</v>
      </c>
      <c r="E306" s="55">
        <f t="shared" si="11"/>
        <v>78</v>
      </c>
      <c r="F306" s="56">
        <f t="shared" si="14"/>
        <v>0.0639344262295082</v>
      </c>
    </row>
    <row r="307" ht="23" customHeight="1" spans="1:6">
      <c r="A307" s="52"/>
      <c r="B307" s="53" t="s">
        <v>59</v>
      </c>
      <c r="C307" s="54">
        <v>715</v>
      </c>
      <c r="D307" s="55">
        <v>668</v>
      </c>
      <c r="E307" s="55">
        <f t="shared" si="11"/>
        <v>-47</v>
      </c>
      <c r="F307" s="56">
        <f t="shared" si="14"/>
        <v>-0.0657342657342657</v>
      </c>
    </row>
    <row r="308" ht="23" customHeight="1" spans="1:6">
      <c r="A308" s="52"/>
      <c r="B308" s="53" t="s">
        <v>60</v>
      </c>
      <c r="C308" s="54">
        <v>160</v>
      </c>
      <c r="D308" s="55">
        <v>232</v>
      </c>
      <c r="E308" s="55">
        <f t="shared" si="11"/>
        <v>72</v>
      </c>
      <c r="F308" s="56">
        <f t="shared" si="14"/>
        <v>0.45</v>
      </c>
    </row>
    <row r="309" ht="23" customHeight="1" spans="1:6">
      <c r="A309" s="52"/>
      <c r="B309" s="53" t="s">
        <v>285</v>
      </c>
      <c r="C309" s="54">
        <v>345</v>
      </c>
      <c r="D309" s="55">
        <v>398</v>
      </c>
      <c r="E309" s="55">
        <f t="shared" si="11"/>
        <v>53</v>
      </c>
      <c r="F309" s="56">
        <f t="shared" si="14"/>
        <v>0.153623188405797</v>
      </c>
    </row>
    <row r="310" ht="23" customHeight="1" spans="1:6">
      <c r="A310" s="52"/>
      <c r="B310" s="53" t="s">
        <v>286</v>
      </c>
      <c r="C310" s="54">
        <v>4163</v>
      </c>
      <c r="D310" s="54">
        <v>4221</v>
      </c>
      <c r="E310" s="55">
        <f t="shared" si="11"/>
        <v>58</v>
      </c>
      <c r="F310" s="56">
        <f t="shared" si="14"/>
        <v>0.0139322603891424</v>
      </c>
    </row>
    <row r="311" ht="23" customHeight="1" spans="1:6">
      <c r="A311" s="52"/>
      <c r="B311" s="53" t="s">
        <v>287</v>
      </c>
      <c r="C311" s="54">
        <v>4163</v>
      </c>
      <c r="D311" s="55">
        <v>4221</v>
      </c>
      <c r="E311" s="55">
        <f t="shared" si="11"/>
        <v>58</v>
      </c>
      <c r="F311" s="56">
        <f t="shared" si="14"/>
        <v>0.0139322603891424</v>
      </c>
    </row>
    <row r="312" ht="23" customHeight="1" spans="1:6">
      <c r="A312" s="52"/>
      <c r="B312" s="53" t="s">
        <v>288</v>
      </c>
      <c r="C312" s="54">
        <v>19367</v>
      </c>
      <c r="D312" s="54">
        <v>18549</v>
      </c>
      <c r="E312" s="55">
        <f t="shared" si="11"/>
        <v>-818</v>
      </c>
      <c r="F312" s="56">
        <f t="shared" si="14"/>
        <v>-0.042236794547426</v>
      </c>
    </row>
    <row r="313" ht="23" customHeight="1" spans="1:6">
      <c r="A313" s="52"/>
      <c r="B313" s="53" t="s">
        <v>289</v>
      </c>
      <c r="C313" s="54">
        <v>13976</v>
      </c>
      <c r="D313" s="55">
        <v>11697</v>
      </c>
      <c r="E313" s="55">
        <f t="shared" si="11"/>
        <v>-2279</v>
      </c>
      <c r="F313" s="56">
        <f t="shared" si="14"/>
        <v>-0.163065254722381</v>
      </c>
    </row>
    <row r="314" ht="23" customHeight="1" spans="1:6">
      <c r="A314" s="52"/>
      <c r="B314" s="53" t="s">
        <v>290</v>
      </c>
      <c r="C314" s="54">
        <v>1033</v>
      </c>
      <c r="D314" s="55">
        <v>1432</v>
      </c>
      <c r="E314" s="55">
        <f t="shared" si="11"/>
        <v>399</v>
      </c>
      <c r="F314" s="56">
        <f t="shared" si="14"/>
        <v>0.386253630203291</v>
      </c>
    </row>
    <row r="315" ht="23" customHeight="1" spans="1:6">
      <c r="A315" s="52"/>
      <c r="B315" s="53" t="s">
        <v>291</v>
      </c>
      <c r="C315" s="54">
        <v>4358</v>
      </c>
      <c r="D315" s="55">
        <v>5420</v>
      </c>
      <c r="E315" s="55">
        <f t="shared" si="11"/>
        <v>1062</v>
      </c>
      <c r="F315" s="56">
        <f t="shared" si="14"/>
        <v>0.243689765947682</v>
      </c>
    </row>
    <row r="316" ht="23" customHeight="1" spans="1:6">
      <c r="A316" s="52"/>
      <c r="B316" s="53" t="s">
        <v>292</v>
      </c>
      <c r="C316" s="54">
        <v>16902</v>
      </c>
      <c r="D316" s="54">
        <v>59380</v>
      </c>
      <c r="E316" s="55">
        <f t="shared" si="11"/>
        <v>42478</v>
      </c>
      <c r="F316" s="56">
        <f t="shared" si="14"/>
        <v>2.513193704887</v>
      </c>
    </row>
    <row r="317" ht="23" customHeight="1" spans="1:6">
      <c r="A317" s="52"/>
      <c r="B317" s="53" t="s">
        <v>293</v>
      </c>
      <c r="C317" s="54">
        <v>2440</v>
      </c>
      <c r="D317" s="55">
        <v>1890</v>
      </c>
      <c r="E317" s="55">
        <f t="shared" si="11"/>
        <v>-550</v>
      </c>
      <c r="F317" s="56">
        <f t="shared" si="14"/>
        <v>-0.225409836065574</v>
      </c>
    </row>
    <row r="318" ht="23" customHeight="1" spans="1:6">
      <c r="A318" s="52"/>
      <c r="B318" s="53" t="s">
        <v>294</v>
      </c>
      <c r="C318" s="54">
        <v>1208</v>
      </c>
      <c r="D318" s="55">
        <v>1073</v>
      </c>
      <c r="E318" s="55">
        <f t="shared" si="11"/>
        <v>-135</v>
      </c>
      <c r="F318" s="56">
        <f t="shared" si="14"/>
        <v>-0.111754966887417</v>
      </c>
    </row>
    <row r="319" ht="23" customHeight="1" spans="1:6">
      <c r="A319" s="52"/>
      <c r="B319" s="53" t="s">
        <v>295</v>
      </c>
      <c r="C319" s="54">
        <v>1411</v>
      </c>
      <c r="D319" s="55">
        <v>1264</v>
      </c>
      <c r="E319" s="55">
        <f t="shared" si="11"/>
        <v>-147</v>
      </c>
      <c r="F319" s="56">
        <f t="shared" si="14"/>
        <v>-0.104181431608788</v>
      </c>
    </row>
    <row r="320" ht="23" customHeight="1" spans="1:6">
      <c r="A320" s="52"/>
      <c r="B320" s="53" t="s">
        <v>296</v>
      </c>
      <c r="C320" s="54">
        <v>810</v>
      </c>
      <c r="D320" s="55">
        <v>652</v>
      </c>
      <c r="E320" s="55">
        <f t="shared" si="11"/>
        <v>-158</v>
      </c>
      <c r="F320" s="56">
        <f t="shared" si="14"/>
        <v>-0.195061728395062</v>
      </c>
    </row>
    <row r="321" ht="23" customHeight="1" spans="1:6">
      <c r="A321" s="52"/>
      <c r="B321" s="53" t="s">
        <v>297</v>
      </c>
      <c r="C321" s="54">
        <v>5662</v>
      </c>
      <c r="D321" s="55">
        <v>6380</v>
      </c>
      <c r="E321" s="55">
        <f t="shared" si="11"/>
        <v>718</v>
      </c>
      <c r="F321" s="56">
        <f t="shared" si="14"/>
        <v>0.126810314376545</v>
      </c>
    </row>
    <row r="322" ht="23" customHeight="1" spans="1:6">
      <c r="A322" s="52"/>
      <c r="B322" s="53" t="s">
        <v>298</v>
      </c>
      <c r="C322" s="54">
        <v>450</v>
      </c>
      <c r="D322" s="55">
        <v>218</v>
      </c>
      <c r="E322" s="55">
        <f t="shared" si="11"/>
        <v>-232</v>
      </c>
      <c r="F322" s="56">
        <f t="shared" si="14"/>
        <v>-0.515555555555556</v>
      </c>
    </row>
    <row r="323" ht="23" customHeight="1" spans="1:6">
      <c r="A323" s="52"/>
      <c r="B323" s="53" t="s">
        <v>299</v>
      </c>
      <c r="C323" s="54">
        <v>4187</v>
      </c>
      <c r="D323" s="55">
        <v>46035</v>
      </c>
      <c r="E323" s="55">
        <f t="shared" si="11"/>
        <v>41848</v>
      </c>
      <c r="F323" s="56">
        <f t="shared" si="14"/>
        <v>9.9947456412706</v>
      </c>
    </row>
    <row r="324" ht="23" customHeight="1" spans="1:6">
      <c r="A324" s="52"/>
      <c r="B324" s="53" t="s">
        <v>300</v>
      </c>
      <c r="C324" s="54">
        <v>734</v>
      </c>
      <c r="D324" s="55">
        <v>1868</v>
      </c>
      <c r="E324" s="55">
        <f t="shared" si="11"/>
        <v>1134</v>
      </c>
      <c r="F324" s="56">
        <f t="shared" si="14"/>
        <v>1.5449591280654</v>
      </c>
    </row>
    <row r="325" ht="23" customHeight="1" spans="1:6">
      <c r="A325" s="52"/>
      <c r="B325" s="53" t="s">
        <v>301</v>
      </c>
      <c r="C325" s="54">
        <v>1480</v>
      </c>
      <c r="D325" s="54">
        <v>1425</v>
      </c>
      <c r="E325" s="55">
        <f t="shared" si="11"/>
        <v>-55</v>
      </c>
      <c r="F325" s="56">
        <f t="shared" si="14"/>
        <v>-0.0371621621621622</v>
      </c>
    </row>
    <row r="326" ht="23" customHeight="1" spans="1:6">
      <c r="A326" s="52"/>
      <c r="B326" s="53" t="s">
        <v>302</v>
      </c>
      <c r="C326" s="54">
        <v>1480</v>
      </c>
      <c r="D326" s="55">
        <v>1425</v>
      </c>
      <c r="E326" s="55">
        <f t="shared" si="11"/>
        <v>-55</v>
      </c>
      <c r="F326" s="56">
        <f t="shared" si="14"/>
        <v>-0.0371621621621622</v>
      </c>
    </row>
    <row r="327" ht="23" customHeight="1" spans="1:6">
      <c r="A327" s="52"/>
      <c r="B327" s="53" t="s">
        <v>303</v>
      </c>
      <c r="C327" s="54">
        <v>4897</v>
      </c>
      <c r="D327" s="54">
        <v>5952</v>
      </c>
      <c r="E327" s="55">
        <f t="shared" si="11"/>
        <v>1055</v>
      </c>
      <c r="F327" s="56">
        <f t="shared" si="14"/>
        <v>0.215438023279559</v>
      </c>
    </row>
    <row r="328" ht="23" customHeight="1" spans="1:6">
      <c r="A328" s="52"/>
      <c r="B328" s="53" t="s">
        <v>304</v>
      </c>
      <c r="C328" s="54"/>
      <c r="D328" s="54">
        <v>1</v>
      </c>
      <c r="E328" s="55">
        <f>D328-C328</f>
        <v>1</v>
      </c>
      <c r="F328" s="56"/>
    </row>
    <row r="329" ht="23" customHeight="1" spans="1:6">
      <c r="A329" s="52"/>
      <c r="B329" s="53" t="s">
        <v>305</v>
      </c>
      <c r="C329" s="54">
        <v>4897</v>
      </c>
      <c r="D329" s="55">
        <v>5951</v>
      </c>
      <c r="E329" s="55">
        <f t="shared" ref="E329:E392" si="15">D329-C329</f>
        <v>1054</v>
      </c>
      <c r="F329" s="56">
        <f t="shared" ref="F329:F359" si="16">E329/C329</f>
        <v>0.215233816622422</v>
      </c>
    </row>
    <row r="330" ht="23" customHeight="1" spans="1:6">
      <c r="A330" s="52"/>
      <c r="B330" s="53" t="s">
        <v>306</v>
      </c>
      <c r="C330" s="54">
        <v>5699.45</v>
      </c>
      <c r="D330" s="54">
        <v>5251</v>
      </c>
      <c r="E330" s="55">
        <f t="shared" si="15"/>
        <v>-448.45</v>
      </c>
      <c r="F330" s="56">
        <f t="shared" si="16"/>
        <v>-0.0786830308187632</v>
      </c>
    </row>
    <row r="331" ht="23" customHeight="1" spans="1:6">
      <c r="A331" s="52"/>
      <c r="B331" s="53" t="s">
        <v>307</v>
      </c>
      <c r="C331" s="54">
        <v>3165.24</v>
      </c>
      <c r="D331" s="55">
        <v>3060</v>
      </c>
      <c r="E331" s="55">
        <f t="shared" si="15"/>
        <v>-105.24</v>
      </c>
      <c r="F331" s="56">
        <f t="shared" si="16"/>
        <v>-0.0332486636084467</v>
      </c>
    </row>
    <row r="332" ht="23" customHeight="1" spans="1:6">
      <c r="A332" s="52"/>
      <c r="B332" s="53" t="s">
        <v>308</v>
      </c>
      <c r="C332" s="54">
        <v>1225.98</v>
      </c>
      <c r="D332" s="55">
        <v>1111</v>
      </c>
      <c r="E332" s="55">
        <f t="shared" si="15"/>
        <v>-114.98</v>
      </c>
      <c r="F332" s="56">
        <f t="shared" si="16"/>
        <v>-0.0937861955333692</v>
      </c>
    </row>
    <row r="333" ht="23" customHeight="1" spans="1:6">
      <c r="A333" s="52"/>
      <c r="B333" s="53" t="s">
        <v>309</v>
      </c>
      <c r="C333" s="54">
        <v>1298.23</v>
      </c>
      <c r="D333" s="55">
        <v>1080</v>
      </c>
      <c r="E333" s="55">
        <f t="shared" si="15"/>
        <v>-218.23</v>
      </c>
      <c r="F333" s="56">
        <f t="shared" si="16"/>
        <v>-0.168098102801507</v>
      </c>
    </row>
    <row r="334" ht="23" customHeight="1" spans="1:6">
      <c r="A334" s="52"/>
      <c r="B334" s="53" t="s">
        <v>310</v>
      </c>
      <c r="C334" s="54">
        <v>10</v>
      </c>
      <c r="D334" s="55"/>
      <c r="E334" s="55">
        <f t="shared" si="15"/>
        <v>-10</v>
      </c>
      <c r="F334" s="56">
        <f t="shared" si="16"/>
        <v>-1</v>
      </c>
    </row>
    <row r="335" ht="23" customHeight="1" spans="1:6">
      <c r="A335" s="52"/>
      <c r="B335" s="53" t="s">
        <v>311</v>
      </c>
      <c r="C335" s="54">
        <v>17486</v>
      </c>
      <c r="D335" s="54">
        <v>5900</v>
      </c>
      <c r="E335" s="55">
        <f t="shared" si="15"/>
        <v>-11586</v>
      </c>
      <c r="F335" s="56">
        <f t="shared" si="16"/>
        <v>-0.662587212627245</v>
      </c>
    </row>
    <row r="336" ht="23" customHeight="1" spans="1:6">
      <c r="A336" s="52"/>
      <c r="B336" s="53" t="s">
        <v>312</v>
      </c>
      <c r="C336" s="54">
        <v>16586</v>
      </c>
      <c r="D336" s="55">
        <v>5000</v>
      </c>
      <c r="E336" s="55">
        <f t="shared" si="15"/>
        <v>-11586</v>
      </c>
      <c r="F336" s="56">
        <f t="shared" si="16"/>
        <v>-0.6985409381406</v>
      </c>
    </row>
    <row r="337" ht="23" customHeight="1" spans="1:6">
      <c r="A337" s="52"/>
      <c r="B337" s="53" t="s">
        <v>313</v>
      </c>
      <c r="C337" s="54">
        <v>900</v>
      </c>
      <c r="D337" s="55">
        <v>900</v>
      </c>
      <c r="E337" s="55">
        <f t="shared" si="15"/>
        <v>0</v>
      </c>
      <c r="F337" s="56">
        <f t="shared" si="16"/>
        <v>0</v>
      </c>
    </row>
    <row r="338" ht="23" customHeight="1" spans="1:6">
      <c r="A338" s="52"/>
      <c r="B338" s="53" t="s">
        <v>314</v>
      </c>
      <c r="C338" s="54">
        <v>1244</v>
      </c>
      <c r="D338" s="54">
        <v>819</v>
      </c>
      <c r="E338" s="55">
        <f t="shared" si="15"/>
        <v>-425</v>
      </c>
      <c r="F338" s="56">
        <f t="shared" si="16"/>
        <v>-0.341639871382637</v>
      </c>
    </row>
    <row r="339" ht="23" customHeight="1" spans="1:6">
      <c r="A339" s="52"/>
      <c r="B339" s="53" t="s">
        <v>315</v>
      </c>
      <c r="C339" s="54">
        <v>1243</v>
      </c>
      <c r="D339" s="55">
        <v>818</v>
      </c>
      <c r="E339" s="55">
        <f t="shared" si="15"/>
        <v>-425</v>
      </c>
      <c r="F339" s="56">
        <f t="shared" si="16"/>
        <v>-0.341914722445696</v>
      </c>
    </row>
    <row r="340" ht="23" customHeight="1" spans="1:6">
      <c r="A340" s="52"/>
      <c r="B340" s="53" t="s">
        <v>316</v>
      </c>
      <c r="C340" s="54">
        <v>1</v>
      </c>
      <c r="D340" s="55">
        <v>1</v>
      </c>
      <c r="E340" s="55">
        <f t="shared" si="15"/>
        <v>0</v>
      </c>
      <c r="F340" s="56">
        <f t="shared" si="16"/>
        <v>0</v>
      </c>
    </row>
    <row r="341" ht="23" customHeight="1" spans="1:6">
      <c r="A341" s="52"/>
      <c r="B341" s="53" t="s">
        <v>317</v>
      </c>
      <c r="C341" s="54">
        <v>130</v>
      </c>
      <c r="D341" s="54">
        <v>60</v>
      </c>
      <c r="E341" s="55">
        <f t="shared" si="15"/>
        <v>-70</v>
      </c>
      <c r="F341" s="56">
        <f t="shared" si="16"/>
        <v>-0.538461538461538</v>
      </c>
    </row>
    <row r="342" ht="23" customHeight="1" spans="1:6">
      <c r="A342" s="52"/>
      <c r="B342" s="53" t="s">
        <v>318</v>
      </c>
      <c r="C342" s="54">
        <v>130</v>
      </c>
      <c r="D342" s="55">
        <v>60</v>
      </c>
      <c r="E342" s="55">
        <f t="shared" si="15"/>
        <v>-70</v>
      </c>
      <c r="F342" s="56">
        <f t="shared" si="16"/>
        <v>-0.538461538461538</v>
      </c>
    </row>
    <row r="343" ht="23" customHeight="1" spans="1:6">
      <c r="A343" s="52"/>
      <c r="B343" s="53" t="s">
        <v>319</v>
      </c>
      <c r="C343" s="54">
        <v>1305</v>
      </c>
      <c r="D343" s="54">
        <v>1187</v>
      </c>
      <c r="E343" s="55">
        <f t="shared" si="15"/>
        <v>-118</v>
      </c>
      <c r="F343" s="56">
        <f t="shared" si="16"/>
        <v>-0.0904214559386973</v>
      </c>
    </row>
    <row r="344" ht="23" customHeight="1" spans="1:6">
      <c r="A344" s="52"/>
      <c r="B344" s="53" t="s">
        <v>59</v>
      </c>
      <c r="C344" s="54">
        <v>960</v>
      </c>
      <c r="D344" s="55">
        <v>928</v>
      </c>
      <c r="E344" s="55">
        <f t="shared" si="15"/>
        <v>-32</v>
      </c>
      <c r="F344" s="56">
        <f t="shared" si="16"/>
        <v>-0.0333333333333333</v>
      </c>
    </row>
    <row r="345" ht="23" customHeight="1" spans="1:6">
      <c r="A345" s="52"/>
      <c r="B345" s="53" t="s">
        <v>320</v>
      </c>
      <c r="C345" s="54">
        <v>313</v>
      </c>
      <c r="D345" s="55">
        <v>213</v>
      </c>
      <c r="E345" s="55">
        <f t="shared" si="15"/>
        <v>-100</v>
      </c>
      <c r="F345" s="56">
        <f t="shared" si="16"/>
        <v>-0.319488817891374</v>
      </c>
    </row>
    <row r="346" ht="23" customHeight="1" spans="1:6">
      <c r="A346" s="52"/>
      <c r="B346" s="53" t="s">
        <v>63</v>
      </c>
      <c r="C346" s="54">
        <v>32</v>
      </c>
      <c r="D346" s="55">
        <v>46</v>
      </c>
      <c r="E346" s="55">
        <f t="shared" si="15"/>
        <v>14</v>
      </c>
      <c r="F346" s="56">
        <f t="shared" si="16"/>
        <v>0.4375</v>
      </c>
    </row>
    <row r="347" ht="23" customHeight="1" spans="1:6">
      <c r="A347" s="52"/>
      <c r="B347" s="53" t="s">
        <v>321</v>
      </c>
      <c r="C347" s="54">
        <v>69</v>
      </c>
      <c r="D347" s="54">
        <v>48</v>
      </c>
      <c r="E347" s="55">
        <f t="shared" si="15"/>
        <v>-21</v>
      </c>
      <c r="F347" s="56">
        <f t="shared" si="16"/>
        <v>-0.304347826086957</v>
      </c>
    </row>
    <row r="348" ht="23" customHeight="1" spans="1:6">
      <c r="A348" s="52"/>
      <c r="B348" s="53" t="s">
        <v>322</v>
      </c>
      <c r="C348" s="54">
        <v>69</v>
      </c>
      <c r="D348" s="55">
        <v>48</v>
      </c>
      <c r="E348" s="55">
        <f t="shared" si="15"/>
        <v>-21</v>
      </c>
      <c r="F348" s="56">
        <f t="shared" si="16"/>
        <v>-0.304347826086957</v>
      </c>
    </row>
    <row r="349" ht="23" customHeight="1" spans="1:6">
      <c r="A349" s="52"/>
      <c r="B349" s="53" t="s">
        <v>323</v>
      </c>
      <c r="C349" s="54">
        <v>64</v>
      </c>
      <c r="D349" s="54">
        <v>131</v>
      </c>
      <c r="E349" s="55">
        <f t="shared" si="15"/>
        <v>67</v>
      </c>
      <c r="F349" s="56">
        <f t="shared" si="16"/>
        <v>1.046875</v>
      </c>
    </row>
    <row r="350" ht="23" customHeight="1" spans="1:6">
      <c r="A350" s="52"/>
      <c r="B350" s="53" t="s">
        <v>324</v>
      </c>
      <c r="C350" s="54">
        <v>64</v>
      </c>
      <c r="D350" s="55">
        <v>131</v>
      </c>
      <c r="E350" s="55">
        <f t="shared" si="15"/>
        <v>67</v>
      </c>
      <c r="F350" s="56">
        <f t="shared" si="16"/>
        <v>1.046875</v>
      </c>
    </row>
    <row r="351" ht="23" customHeight="1" spans="1:6">
      <c r="A351" s="52" t="s">
        <v>325</v>
      </c>
      <c r="B351" s="53" t="s">
        <v>326</v>
      </c>
      <c r="C351" s="54">
        <v>5859</v>
      </c>
      <c r="D351" s="54">
        <v>4368</v>
      </c>
      <c r="E351" s="55">
        <f t="shared" si="15"/>
        <v>-1491</v>
      </c>
      <c r="F351" s="56">
        <f t="shared" si="16"/>
        <v>-0.254480286738351</v>
      </c>
    </row>
    <row r="352" ht="23" customHeight="1" spans="1:6">
      <c r="A352" s="52"/>
      <c r="B352" s="53" t="s">
        <v>327</v>
      </c>
      <c r="C352" s="54">
        <v>2872</v>
      </c>
      <c r="D352" s="54">
        <v>2258</v>
      </c>
      <c r="E352" s="55">
        <f t="shared" si="15"/>
        <v>-614</v>
      </c>
      <c r="F352" s="56">
        <f t="shared" si="16"/>
        <v>-0.213788300835655</v>
      </c>
    </row>
    <row r="353" ht="23" customHeight="1" spans="1:6">
      <c r="A353" s="52"/>
      <c r="B353" s="53" t="s">
        <v>59</v>
      </c>
      <c r="C353" s="54">
        <v>934</v>
      </c>
      <c r="D353" s="55">
        <v>901</v>
      </c>
      <c r="E353" s="55">
        <f t="shared" si="15"/>
        <v>-33</v>
      </c>
      <c r="F353" s="56">
        <f t="shared" si="16"/>
        <v>-0.0353319057815846</v>
      </c>
    </row>
    <row r="354" ht="23" customHeight="1" spans="1:6">
      <c r="A354" s="52"/>
      <c r="B354" s="53" t="s">
        <v>60</v>
      </c>
      <c r="C354" s="54">
        <v>35</v>
      </c>
      <c r="D354" s="55">
        <v>33</v>
      </c>
      <c r="E354" s="55">
        <f t="shared" si="15"/>
        <v>-2</v>
      </c>
      <c r="F354" s="56">
        <f t="shared" si="16"/>
        <v>-0.0571428571428571</v>
      </c>
    </row>
    <row r="355" ht="23" customHeight="1" spans="1:6">
      <c r="A355" s="52"/>
      <c r="B355" s="53" t="s">
        <v>328</v>
      </c>
      <c r="C355" s="54">
        <v>1903</v>
      </c>
      <c r="D355" s="55">
        <v>1324</v>
      </c>
      <c r="E355" s="55">
        <f t="shared" si="15"/>
        <v>-579</v>
      </c>
      <c r="F355" s="56">
        <f t="shared" si="16"/>
        <v>-0.304256437204414</v>
      </c>
    </row>
    <row r="356" ht="23" customHeight="1" spans="1:6">
      <c r="A356" s="52"/>
      <c r="B356" s="53" t="s">
        <v>329</v>
      </c>
      <c r="C356" s="54">
        <v>462</v>
      </c>
      <c r="D356" s="54">
        <v>270</v>
      </c>
      <c r="E356" s="55">
        <f t="shared" si="15"/>
        <v>-192</v>
      </c>
      <c r="F356" s="56">
        <f t="shared" si="16"/>
        <v>-0.415584415584416</v>
      </c>
    </row>
    <row r="357" ht="23" customHeight="1" spans="1:6">
      <c r="A357" s="52"/>
      <c r="B357" s="53" t="s">
        <v>330</v>
      </c>
      <c r="C357" s="54">
        <v>462</v>
      </c>
      <c r="D357" s="55">
        <v>270</v>
      </c>
      <c r="E357" s="55">
        <f t="shared" si="15"/>
        <v>-192</v>
      </c>
      <c r="F357" s="56">
        <f t="shared" si="16"/>
        <v>-0.415584415584416</v>
      </c>
    </row>
    <row r="358" ht="23" customHeight="1" spans="1:6">
      <c r="A358" s="52"/>
      <c r="B358" s="53" t="s">
        <v>331</v>
      </c>
      <c r="C358" s="54">
        <v>650</v>
      </c>
      <c r="D358" s="54">
        <v>793</v>
      </c>
      <c r="E358" s="55">
        <f t="shared" si="15"/>
        <v>143</v>
      </c>
      <c r="F358" s="56">
        <f t="shared" si="16"/>
        <v>0.22</v>
      </c>
    </row>
    <row r="359" ht="23" customHeight="1" spans="1:6">
      <c r="A359" s="52"/>
      <c r="B359" s="53" t="s">
        <v>332</v>
      </c>
      <c r="C359" s="54">
        <v>650</v>
      </c>
      <c r="D359" s="55">
        <v>430</v>
      </c>
      <c r="E359" s="55">
        <f t="shared" si="15"/>
        <v>-220</v>
      </c>
      <c r="F359" s="56">
        <f t="shared" si="16"/>
        <v>-0.338461538461538</v>
      </c>
    </row>
    <row r="360" ht="23" customHeight="1" spans="1:6">
      <c r="A360" s="52"/>
      <c r="B360" s="53" t="s">
        <v>333</v>
      </c>
      <c r="C360" s="54"/>
      <c r="D360" s="55">
        <v>335</v>
      </c>
      <c r="E360" s="55">
        <f t="shared" si="15"/>
        <v>335</v>
      </c>
      <c r="F360" s="56"/>
    </row>
    <row r="361" ht="23" customHeight="1" spans="1:6">
      <c r="A361" s="52"/>
      <c r="B361" s="53" t="s">
        <v>334</v>
      </c>
      <c r="C361" s="54"/>
      <c r="D361" s="55">
        <v>28</v>
      </c>
      <c r="E361" s="55">
        <f t="shared" si="15"/>
        <v>28</v>
      </c>
      <c r="F361" s="56"/>
    </row>
    <row r="362" ht="23" customHeight="1" spans="1:6">
      <c r="A362" s="52"/>
      <c r="B362" s="53" t="s">
        <v>335</v>
      </c>
      <c r="C362" s="54">
        <v>644</v>
      </c>
      <c r="D362" s="54">
        <v>269</v>
      </c>
      <c r="E362" s="55">
        <f t="shared" si="15"/>
        <v>-375</v>
      </c>
      <c r="F362" s="56">
        <f t="shared" ref="F362:F398" si="17">E362/C362</f>
        <v>-0.582298136645963</v>
      </c>
    </row>
    <row r="363" ht="23" customHeight="1" spans="1:6">
      <c r="A363" s="52"/>
      <c r="B363" s="53" t="s">
        <v>336</v>
      </c>
      <c r="C363" s="54">
        <v>644</v>
      </c>
      <c r="D363" s="55">
        <v>269</v>
      </c>
      <c r="E363" s="55">
        <f t="shared" si="15"/>
        <v>-375</v>
      </c>
      <c r="F363" s="56">
        <f t="shared" si="17"/>
        <v>-0.582298136645963</v>
      </c>
    </row>
    <row r="364" ht="23" customHeight="1" spans="1:6">
      <c r="A364" s="52"/>
      <c r="B364" s="53" t="s">
        <v>337</v>
      </c>
      <c r="C364" s="54">
        <v>344</v>
      </c>
      <c r="D364" s="54">
        <v>477</v>
      </c>
      <c r="E364" s="55">
        <f t="shared" si="15"/>
        <v>133</v>
      </c>
      <c r="F364" s="56">
        <f t="shared" si="17"/>
        <v>0.386627906976744</v>
      </c>
    </row>
    <row r="365" ht="23" customHeight="1" spans="1:6">
      <c r="A365" s="52"/>
      <c r="B365" s="53" t="s">
        <v>338</v>
      </c>
      <c r="C365" s="54">
        <v>126</v>
      </c>
      <c r="D365" s="55">
        <v>186</v>
      </c>
      <c r="E365" s="55">
        <f t="shared" si="15"/>
        <v>60</v>
      </c>
      <c r="F365" s="56">
        <f t="shared" si="17"/>
        <v>0.476190476190476</v>
      </c>
    </row>
    <row r="366" ht="23" customHeight="1" spans="1:6">
      <c r="A366" s="52"/>
      <c r="B366" s="53" t="s">
        <v>339</v>
      </c>
      <c r="C366" s="54">
        <v>218</v>
      </c>
      <c r="D366" s="55">
        <v>291</v>
      </c>
      <c r="E366" s="55">
        <f t="shared" si="15"/>
        <v>73</v>
      </c>
      <c r="F366" s="56">
        <f t="shared" si="17"/>
        <v>0.334862385321101</v>
      </c>
    </row>
    <row r="367" ht="23" customHeight="1" spans="1:6">
      <c r="A367" s="52"/>
      <c r="B367" s="53" t="s">
        <v>340</v>
      </c>
      <c r="C367" s="54">
        <v>37</v>
      </c>
      <c r="D367" s="54">
        <v>65</v>
      </c>
      <c r="E367" s="55">
        <f t="shared" si="15"/>
        <v>28</v>
      </c>
      <c r="F367" s="56">
        <f t="shared" si="17"/>
        <v>0.756756756756757</v>
      </c>
    </row>
    <row r="368" ht="23" customHeight="1" spans="1:6">
      <c r="A368" s="52"/>
      <c r="B368" s="53" t="s">
        <v>341</v>
      </c>
      <c r="C368" s="54">
        <v>37</v>
      </c>
      <c r="D368" s="55">
        <v>65</v>
      </c>
      <c r="E368" s="55">
        <f t="shared" si="15"/>
        <v>28</v>
      </c>
      <c r="F368" s="56">
        <f t="shared" si="17"/>
        <v>0.756756756756757</v>
      </c>
    </row>
    <row r="369" ht="23" customHeight="1" spans="1:6">
      <c r="A369" s="52"/>
      <c r="B369" s="53" t="s">
        <v>342</v>
      </c>
      <c r="C369" s="54">
        <v>850</v>
      </c>
      <c r="D369" s="54">
        <v>236</v>
      </c>
      <c r="E369" s="55">
        <f t="shared" si="15"/>
        <v>-614</v>
      </c>
      <c r="F369" s="56">
        <f t="shared" si="17"/>
        <v>-0.722352941176471</v>
      </c>
    </row>
    <row r="370" ht="23" customHeight="1" spans="1:6">
      <c r="A370" s="52"/>
      <c r="B370" s="53" t="s">
        <v>343</v>
      </c>
      <c r="C370" s="54">
        <v>850</v>
      </c>
      <c r="D370" s="55">
        <v>236</v>
      </c>
      <c r="E370" s="55">
        <f t="shared" si="15"/>
        <v>-614</v>
      </c>
      <c r="F370" s="56">
        <f t="shared" si="17"/>
        <v>-0.722352941176471</v>
      </c>
    </row>
    <row r="371" ht="23" customHeight="1" spans="1:6">
      <c r="A371" s="52" t="s">
        <v>344</v>
      </c>
      <c r="B371" s="53" t="s">
        <v>345</v>
      </c>
      <c r="C371" s="54">
        <v>117947.18</v>
      </c>
      <c r="D371" s="54">
        <v>153271</v>
      </c>
      <c r="E371" s="55">
        <f t="shared" si="15"/>
        <v>35323.82</v>
      </c>
      <c r="F371" s="56">
        <f t="shared" si="17"/>
        <v>0.299488465938736</v>
      </c>
    </row>
    <row r="372" ht="23" customHeight="1" spans="1:6">
      <c r="A372" s="52"/>
      <c r="B372" s="53" t="s">
        <v>346</v>
      </c>
      <c r="C372" s="54">
        <v>37349</v>
      </c>
      <c r="D372" s="54">
        <v>33446</v>
      </c>
      <c r="E372" s="55">
        <f t="shared" si="15"/>
        <v>-3903</v>
      </c>
      <c r="F372" s="56">
        <f t="shared" si="17"/>
        <v>-0.104500789847118</v>
      </c>
    </row>
    <row r="373" ht="23" customHeight="1" spans="1:6">
      <c r="A373" s="52"/>
      <c r="B373" s="53" t="s">
        <v>59</v>
      </c>
      <c r="C373" s="54">
        <v>6556</v>
      </c>
      <c r="D373" s="55">
        <v>4920</v>
      </c>
      <c r="E373" s="55">
        <f t="shared" si="15"/>
        <v>-1636</v>
      </c>
      <c r="F373" s="56">
        <f t="shared" si="17"/>
        <v>-0.24954240390482</v>
      </c>
    </row>
    <row r="374" ht="23" customHeight="1" spans="1:6">
      <c r="A374" s="52"/>
      <c r="B374" s="53" t="s">
        <v>60</v>
      </c>
      <c r="C374" s="54">
        <v>4202</v>
      </c>
      <c r="D374" s="55">
        <v>3542</v>
      </c>
      <c r="E374" s="55">
        <f t="shared" si="15"/>
        <v>-660</v>
      </c>
      <c r="F374" s="56">
        <f t="shared" si="17"/>
        <v>-0.157068062827225</v>
      </c>
    </row>
    <row r="375" ht="23" customHeight="1" spans="1:6">
      <c r="A375" s="52"/>
      <c r="B375" s="53" t="s">
        <v>67</v>
      </c>
      <c r="C375" s="54">
        <v>172</v>
      </c>
      <c r="D375" s="55">
        <v>180</v>
      </c>
      <c r="E375" s="55">
        <f t="shared" si="15"/>
        <v>8</v>
      </c>
      <c r="F375" s="56">
        <f t="shared" si="17"/>
        <v>0.0465116279069767</v>
      </c>
    </row>
    <row r="376" ht="23" customHeight="1" spans="1:6">
      <c r="A376" s="52"/>
      <c r="B376" s="53" t="s">
        <v>347</v>
      </c>
      <c r="C376" s="54">
        <v>8685</v>
      </c>
      <c r="D376" s="55">
        <v>8712</v>
      </c>
      <c r="E376" s="55">
        <f t="shared" si="15"/>
        <v>27</v>
      </c>
      <c r="F376" s="56">
        <f t="shared" si="17"/>
        <v>0.00310880829015544</v>
      </c>
    </row>
    <row r="377" ht="23" customHeight="1" spans="1:6">
      <c r="A377" s="52"/>
      <c r="B377" s="53" t="s">
        <v>348</v>
      </c>
      <c r="C377" s="54">
        <v>17734</v>
      </c>
      <c r="D377" s="55">
        <v>16092</v>
      </c>
      <c r="E377" s="55">
        <f t="shared" si="15"/>
        <v>-1642</v>
      </c>
      <c r="F377" s="56">
        <f t="shared" si="17"/>
        <v>-0.0925905041163866</v>
      </c>
    </row>
    <row r="378" ht="23" customHeight="1" spans="1:6">
      <c r="A378" s="52"/>
      <c r="B378" s="53" t="s">
        <v>349</v>
      </c>
      <c r="C378" s="54">
        <v>193</v>
      </c>
      <c r="D378" s="54">
        <v>105</v>
      </c>
      <c r="E378" s="55">
        <f t="shared" si="15"/>
        <v>-88</v>
      </c>
      <c r="F378" s="56">
        <f t="shared" si="17"/>
        <v>-0.455958549222798</v>
      </c>
    </row>
    <row r="379" ht="23" customHeight="1" spans="1:6">
      <c r="A379" s="52"/>
      <c r="B379" s="53" t="s">
        <v>350</v>
      </c>
      <c r="C379" s="54">
        <v>193</v>
      </c>
      <c r="D379" s="55">
        <v>105</v>
      </c>
      <c r="E379" s="55">
        <f t="shared" si="15"/>
        <v>-88</v>
      </c>
      <c r="F379" s="56">
        <f t="shared" si="17"/>
        <v>-0.455958549222798</v>
      </c>
    </row>
    <row r="380" ht="23" customHeight="1" spans="1:6">
      <c r="A380" s="52"/>
      <c r="B380" s="53" t="s">
        <v>351</v>
      </c>
      <c r="C380" s="54">
        <v>16734.18</v>
      </c>
      <c r="D380" s="54">
        <v>79295</v>
      </c>
      <c r="E380" s="55">
        <f t="shared" si="15"/>
        <v>62560.82</v>
      </c>
      <c r="F380" s="56">
        <f t="shared" si="17"/>
        <v>3.73850526288112</v>
      </c>
    </row>
    <row r="381" ht="23" customHeight="1" spans="1:6">
      <c r="A381" s="52"/>
      <c r="B381" s="53" t="s">
        <v>352</v>
      </c>
      <c r="C381" s="54"/>
      <c r="D381" s="54">
        <v>13</v>
      </c>
      <c r="E381" s="55">
        <f t="shared" si="15"/>
        <v>13</v>
      </c>
      <c r="F381" s="56"/>
    </row>
    <row r="382" ht="23" customHeight="1" spans="1:6">
      <c r="A382" s="52"/>
      <c r="B382" s="53" t="s">
        <v>353</v>
      </c>
      <c r="C382" s="54">
        <v>16734.18</v>
      </c>
      <c r="D382" s="55">
        <v>79282</v>
      </c>
      <c r="E382" s="55">
        <f t="shared" si="15"/>
        <v>62547.82</v>
      </c>
      <c r="F382" s="56">
        <f t="shared" ref="F382:F399" si="18">E382/C382</f>
        <v>3.73772840975775</v>
      </c>
    </row>
    <row r="383" ht="23" customHeight="1" spans="1:6">
      <c r="A383" s="52"/>
      <c r="B383" s="53" t="s">
        <v>354</v>
      </c>
      <c r="C383" s="54">
        <v>53091</v>
      </c>
      <c r="D383" s="54">
        <v>38057</v>
      </c>
      <c r="E383" s="55">
        <f t="shared" si="15"/>
        <v>-15034</v>
      </c>
      <c r="F383" s="56">
        <f t="shared" si="18"/>
        <v>-0.283174172646965</v>
      </c>
    </row>
    <row r="384" ht="23" customHeight="1" spans="1:6">
      <c r="A384" s="52"/>
      <c r="B384" s="53" t="s">
        <v>355</v>
      </c>
      <c r="C384" s="54">
        <v>53091</v>
      </c>
      <c r="D384" s="55">
        <v>38057</v>
      </c>
      <c r="E384" s="55">
        <f t="shared" si="15"/>
        <v>-15034</v>
      </c>
      <c r="F384" s="56">
        <f t="shared" si="18"/>
        <v>-0.283174172646965</v>
      </c>
    </row>
    <row r="385" ht="23" customHeight="1" spans="1:6">
      <c r="A385" s="52"/>
      <c r="B385" s="53" t="s">
        <v>356</v>
      </c>
      <c r="C385" s="54">
        <v>10580</v>
      </c>
      <c r="D385" s="54">
        <v>2368</v>
      </c>
      <c r="E385" s="55">
        <f t="shared" si="15"/>
        <v>-8212</v>
      </c>
      <c r="F385" s="56">
        <f t="shared" si="18"/>
        <v>-0.776181474480151</v>
      </c>
    </row>
    <row r="386" ht="23" customHeight="1" spans="1:6">
      <c r="A386" s="52"/>
      <c r="B386" s="53" t="s">
        <v>357</v>
      </c>
      <c r="C386" s="54">
        <v>10580</v>
      </c>
      <c r="D386" s="55">
        <v>2368</v>
      </c>
      <c r="E386" s="55">
        <f t="shared" si="15"/>
        <v>-8212</v>
      </c>
      <c r="F386" s="56">
        <f t="shared" si="18"/>
        <v>-0.776181474480151</v>
      </c>
    </row>
    <row r="387" ht="23" customHeight="1" spans="1:6">
      <c r="A387" s="52" t="s">
        <v>358</v>
      </c>
      <c r="B387" s="53" t="s">
        <v>359</v>
      </c>
      <c r="C387" s="54">
        <v>52115</v>
      </c>
      <c r="D387" s="54">
        <v>77317</v>
      </c>
      <c r="E387" s="55">
        <f t="shared" si="15"/>
        <v>25202</v>
      </c>
      <c r="F387" s="56">
        <f t="shared" si="18"/>
        <v>0.483584380696537</v>
      </c>
    </row>
    <row r="388" ht="23" customHeight="1" spans="1:6">
      <c r="A388" s="52"/>
      <c r="B388" s="53" t="s">
        <v>360</v>
      </c>
      <c r="C388" s="54">
        <v>20811.91</v>
      </c>
      <c r="D388" s="54">
        <v>16816</v>
      </c>
      <c r="E388" s="55">
        <f t="shared" si="15"/>
        <v>-3995.91</v>
      </c>
      <c r="F388" s="56">
        <f t="shared" si="18"/>
        <v>-0.192001118590269</v>
      </c>
    </row>
    <row r="389" ht="23" customHeight="1" spans="1:6">
      <c r="A389" s="52"/>
      <c r="B389" s="53" t="s">
        <v>59</v>
      </c>
      <c r="C389" s="54">
        <v>2283</v>
      </c>
      <c r="D389" s="55">
        <v>1827</v>
      </c>
      <c r="E389" s="55">
        <f t="shared" si="15"/>
        <v>-456</v>
      </c>
      <c r="F389" s="56">
        <f t="shared" si="18"/>
        <v>-0.199737187910644</v>
      </c>
    </row>
    <row r="390" ht="23" customHeight="1" spans="1:6">
      <c r="A390" s="52"/>
      <c r="B390" s="53" t="s">
        <v>60</v>
      </c>
      <c r="C390" s="54">
        <v>41</v>
      </c>
      <c r="D390" s="55">
        <v>32</v>
      </c>
      <c r="E390" s="55">
        <f t="shared" si="15"/>
        <v>-9</v>
      </c>
      <c r="F390" s="56">
        <f t="shared" si="18"/>
        <v>-0.219512195121951</v>
      </c>
    </row>
    <row r="391" ht="23" customHeight="1" spans="1:6">
      <c r="A391" s="52"/>
      <c r="B391" s="53" t="s">
        <v>63</v>
      </c>
      <c r="C391" s="54">
        <v>1732</v>
      </c>
      <c r="D391" s="55">
        <v>1537</v>
      </c>
      <c r="E391" s="55">
        <f t="shared" si="15"/>
        <v>-195</v>
      </c>
      <c r="F391" s="56">
        <f t="shared" si="18"/>
        <v>-0.112586605080831</v>
      </c>
    </row>
    <row r="392" ht="23" customHeight="1" spans="1:6">
      <c r="A392" s="52"/>
      <c r="B392" s="53" t="s">
        <v>361</v>
      </c>
      <c r="C392" s="54">
        <v>400</v>
      </c>
      <c r="D392" s="55">
        <v>375</v>
      </c>
      <c r="E392" s="55">
        <f t="shared" si="15"/>
        <v>-25</v>
      </c>
      <c r="F392" s="56">
        <f t="shared" si="18"/>
        <v>-0.0625</v>
      </c>
    </row>
    <row r="393" ht="23" customHeight="1" spans="1:6">
      <c r="A393" s="52"/>
      <c r="B393" s="53" t="s">
        <v>362</v>
      </c>
      <c r="C393" s="54">
        <v>744</v>
      </c>
      <c r="D393" s="55">
        <v>579</v>
      </c>
      <c r="E393" s="55">
        <f t="shared" ref="E393:E456" si="19">D393-C393</f>
        <v>-165</v>
      </c>
      <c r="F393" s="56">
        <f t="shared" si="18"/>
        <v>-0.221774193548387</v>
      </c>
    </row>
    <row r="394" ht="23" customHeight="1" spans="1:6">
      <c r="A394" s="52"/>
      <c r="B394" s="53" t="s">
        <v>363</v>
      </c>
      <c r="C394" s="54">
        <v>214</v>
      </c>
      <c r="D394" s="55">
        <v>156</v>
      </c>
      <c r="E394" s="55">
        <f t="shared" si="19"/>
        <v>-58</v>
      </c>
      <c r="F394" s="56">
        <f t="shared" si="18"/>
        <v>-0.271028037383178</v>
      </c>
    </row>
    <row r="395" ht="23" customHeight="1" spans="1:6">
      <c r="A395" s="52"/>
      <c r="B395" s="53" t="s">
        <v>364</v>
      </c>
      <c r="C395" s="54">
        <v>34</v>
      </c>
      <c r="D395" s="55">
        <v>31</v>
      </c>
      <c r="E395" s="55">
        <f t="shared" si="19"/>
        <v>-3</v>
      </c>
      <c r="F395" s="56">
        <f t="shared" si="18"/>
        <v>-0.0882352941176471</v>
      </c>
    </row>
    <row r="396" ht="23" customHeight="1" spans="1:6">
      <c r="A396" s="52"/>
      <c r="B396" s="53" t="s">
        <v>365</v>
      </c>
      <c r="C396" s="54">
        <v>32</v>
      </c>
      <c r="D396" s="55">
        <v>32</v>
      </c>
      <c r="E396" s="55">
        <f t="shared" si="19"/>
        <v>0</v>
      </c>
      <c r="F396" s="56">
        <f t="shared" si="18"/>
        <v>0</v>
      </c>
    </row>
    <row r="397" ht="23" customHeight="1" spans="1:6">
      <c r="A397" s="52"/>
      <c r="B397" s="53" t="s">
        <v>366</v>
      </c>
      <c r="C397" s="54">
        <v>1530</v>
      </c>
      <c r="D397" s="55">
        <v>306</v>
      </c>
      <c r="E397" s="55">
        <f t="shared" si="19"/>
        <v>-1224</v>
      </c>
      <c r="F397" s="56">
        <f t="shared" si="18"/>
        <v>-0.8</v>
      </c>
    </row>
    <row r="398" ht="23" customHeight="1" spans="1:6">
      <c r="A398" s="52"/>
      <c r="B398" s="53" t="s">
        <v>367</v>
      </c>
      <c r="C398" s="54">
        <v>160</v>
      </c>
      <c r="D398" s="55">
        <v>487</v>
      </c>
      <c r="E398" s="55">
        <f t="shared" si="19"/>
        <v>327</v>
      </c>
      <c r="F398" s="56">
        <f t="shared" si="18"/>
        <v>2.04375</v>
      </c>
    </row>
    <row r="399" ht="23" customHeight="1" spans="1:6">
      <c r="A399" s="52"/>
      <c r="B399" s="53" t="s">
        <v>368</v>
      </c>
      <c r="C399" s="54">
        <v>99</v>
      </c>
      <c r="D399" s="55">
        <v>99</v>
      </c>
      <c r="E399" s="55">
        <f t="shared" si="19"/>
        <v>0</v>
      </c>
      <c r="F399" s="56">
        <f t="shared" si="18"/>
        <v>0</v>
      </c>
    </row>
    <row r="400" ht="23" customHeight="1" spans="1:6">
      <c r="A400" s="52"/>
      <c r="B400" s="53" t="s">
        <v>369</v>
      </c>
      <c r="C400" s="54">
        <v>3069</v>
      </c>
      <c r="D400" s="55">
        <v>4928</v>
      </c>
      <c r="E400" s="55">
        <f t="shared" si="19"/>
        <v>1859</v>
      </c>
      <c r="F400" s="56">
        <f t="shared" ref="F400:F463" si="20">E400/C400</f>
        <v>0.60573476702509</v>
      </c>
    </row>
    <row r="401" ht="23" customHeight="1" spans="1:6">
      <c r="A401" s="52"/>
      <c r="B401" s="53" t="s">
        <v>370</v>
      </c>
      <c r="C401" s="54">
        <v>916</v>
      </c>
      <c r="D401" s="55">
        <v>627</v>
      </c>
      <c r="E401" s="55">
        <f t="shared" si="19"/>
        <v>-289</v>
      </c>
      <c r="F401" s="56">
        <f t="shared" si="20"/>
        <v>-0.315502183406114</v>
      </c>
    </row>
    <row r="402" ht="23" customHeight="1" spans="1:6">
      <c r="A402" s="52"/>
      <c r="B402" s="53" t="s">
        <v>371</v>
      </c>
      <c r="C402" s="54">
        <v>380</v>
      </c>
      <c r="D402" s="55">
        <v>251</v>
      </c>
      <c r="E402" s="55">
        <f t="shared" si="19"/>
        <v>-129</v>
      </c>
      <c r="F402" s="56">
        <f t="shared" si="20"/>
        <v>-0.339473684210526</v>
      </c>
    </row>
    <row r="403" ht="23" customHeight="1" spans="1:6">
      <c r="A403" s="52"/>
      <c r="B403" s="53" t="s">
        <v>372</v>
      </c>
      <c r="C403" s="54">
        <v>1376</v>
      </c>
      <c r="D403" s="55">
        <v>1422</v>
      </c>
      <c r="E403" s="55">
        <f t="shared" si="19"/>
        <v>46</v>
      </c>
      <c r="F403" s="56">
        <f t="shared" si="20"/>
        <v>0.0334302325581395</v>
      </c>
    </row>
    <row r="404" ht="23" customHeight="1" spans="1:6">
      <c r="A404" s="52"/>
      <c r="B404" s="53" t="s">
        <v>373</v>
      </c>
      <c r="C404" s="54">
        <v>20</v>
      </c>
      <c r="D404" s="55">
        <v>53</v>
      </c>
      <c r="E404" s="55">
        <f t="shared" si="19"/>
        <v>33</v>
      </c>
      <c r="F404" s="56">
        <f t="shared" si="20"/>
        <v>1.65</v>
      </c>
    </row>
    <row r="405" ht="23" customHeight="1" spans="1:6">
      <c r="A405" s="52"/>
      <c r="B405" s="53" t="s">
        <v>374</v>
      </c>
      <c r="C405" s="54">
        <v>254</v>
      </c>
      <c r="D405" s="55">
        <v>22</v>
      </c>
      <c r="E405" s="55">
        <f t="shared" si="19"/>
        <v>-232</v>
      </c>
      <c r="F405" s="56">
        <f t="shared" si="20"/>
        <v>-0.913385826771654</v>
      </c>
    </row>
    <row r="406" ht="23" customHeight="1" spans="1:6">
      <c r="A406" s="52"/>
      <c r="B406" s="53" t="s">
        <v>375</v>
      </c>
      <c r="C406" s="54">
        <v>0</v>
      </c>
      <c r="D406" s="55">
        <v>3</v>
      </c>
      <c r="E406" s="55">
        <f t="shared" si="19"/>
        <v>3</v>
      </c>
      <c r="F406" s="56"/>
    </row>
    <row r="407" ht="23" customHeight="1" spans="1:6">
      <c r="A407" s="52"/>
      <c r="B407" s="53" t="s">
        <v>376</v>
      </c>
      <c r="C407" s="54">
        <v>200</v>
      </c>
      <c r="D407" s="55">
        <v>249</v>
      </c>
      <c r="E407" s="55">
        <f t="shared" si="19"/>
        <v>49</v>
      </c>
      <c r="F407" s="56">
        <f t="shared" si="20"/>
        <v>0.245</v>
      </c>
    </row>
    <row r="408" ht="23" customHeight="1" spans="1:6">
      <c r="A408" s="52"/>
      <c r="B408" s="53" t="s">
        <v>377</v>
      </c>
      <c r="C408" s="54">
        <v>7327.91</v>
      </c>
      <c r="D408" s="55">
        <v>3800</v>
      </c>
      <c r="E408" s="55">
        <f t="shared" si="19"/>
        <v>-3527.91</v>
      </c>
      <c r="F408" s="56">
        <f t="shared" si="20"/>
        <v>-0.481434679192294</v>
      </c>
    </row>
    <row r="409" ht="23" customHeight="1" spans="1:6">
      <c r="A409" s="52"/>
      <c r="B409" s="53" t="s">
        <v>378</v>
      </c>
      <c r="C409" s="54">
        <v>7811</v>
      </c>
      <c r="D409" s="54">
        <v>6918</v>
      </c>
      <c r="E409" s="55">
        <f t="shared" si="19"/>
        <v>-893</v>
      </c>
      <c r="F409" s="56">
        <f t="shared" si="20"/>
        <v>-0.114325950582512</v>
      </c>
    </row>
    <row r="410" ht="23" customHeight="1" spans="1:6">
      <c r="A410" s="52"/>
      <c r="B410" s="53" t="s">
        <v>379</v>
      </c>
      <c r="C410" s="54">
        <v>581</v>
      </c>
      <c r="D410" s="55">
        <v>648</v>
      </c>
      <c r="E410" s="55">
        <f t="shared" si="19"/>
        <v>67</v>
      </c>
      <c r="F410" s="56">
        <f t="shared" si="20"/>
        <v>0.115318416523236</v>
      </c>
    </row>
    <row r="411" ht="23" customHeight="1" spans="1:6">
      <c r="A411" s="52"/>
      <c r="B411" s="53" t="s">
        <v>380</v>
      </c>
      <c r="C411" s="54">
        <v>946</v>
      </c>
      <c r="D411" s="55">
        <v>751</v>
      </c>
      <c r="E411" s="55">
        <f t="shared" si="19"/>
        <v>-195</v>
      </c>
      <c r="F411" s="56">
        <f t="shared" si="20"/>
        <v>-0.206131078224101</v>
      </c>
    </row>
    <row r="412" ht="23" customHeight="1" spans="1:6">
      <c r="A412" s="52"/>
      <c r="B412" s="53" t="s">
        <v>381</v>
      </c>
      <c r="C412" s="54">
        <v>6062</v>
      </c>
      <c r="D412" s="55">
        <v>5394</v>
      </c>
      <c r="E412" s="55">
        <f t="shared" si="19"/>
        <v>-668</v>
      </c>
      <c r="F412" s="56">
        <f t="shared" si="20"/>
        <v>-0.110194655229297</v>
      </c>
    </row>
    <row r="413" ht="23" customHeight="1" spans="1:6">
      <c r="A413" s="52"/>
      <c r="B413" s="53" t="s">
        <v>382</v>
      </c>
      <c r="C413" s="54">
        <v>12</v>
      </c>
      <c r="D413" s="55">
        <v>10</v>
      </c>
      <c r="E413" s="55">
        <f t="shared" si="19"/>
        <v>-2</v>
      </c>
      <c r="F413" s="56">
        <f t="shared" si="20"/>
        <v>-0.166666666666667</v>
      </c>
    </row>
    <row r="414" ht="23" customHeight="1" spans="1:6">
      <c r="A414" s="52"/>
      <c r="B414" s="53" t="s">
        <v>383</v>
      </c>
      <c r="C414" s="54">
        <v>183</v>
      </c>
      <c r="D414" s="55">
        <v>105</v>
      </c>
      <c r="E414" s="55">
        <f t="shared" si="19"/>
        <v>-78</v>
      </c>
      <c r="F414" s="56">
        <f t="shared" si="20"/>
        <v>-0.426229508196721</v>
      </c>
    </row>
    <row r="415" ht="23" customHeight="1" spans="1:6">
      <c r="A415" s="52"/>
      <c r="B415" s="53" t="s">
        <v>384</v>
      </c>
      <c r="C415" s="54">
        <v>27</v>
      </c>
      <c r="D415" s="55">
        <v>10</v>
      </c>
      <c r="E415" s="55">
        <f t="shared" si="19"/>
        <v>-17</v>
      </c>
      <c r="F415" s="56">
        <f t="shared" si="20"/>
        <v>-0.62962962962963</v>
      </c>
    </row>
    <row r="416" ht="23" customHeight="1" spans="1:6">
      <c r="A416" s="52"/>
      <c r="B416" s="53" t="s">
        <v>385</v>
      </c>
      <c r="C416" s="54">
        <v>5099.09</v>
      </c>
      <c r="D416" s="54">
        <v>39886</v>
      </c>
      <c r="E416" s="55">
        <f t="shared" si="19"/>
        <v>34786.91</v>
      </c>
      <c r="F416" s="56">
        <f t="shared" si="20"/>
        <v>6.82218003604565</v>
      </c>
    </row>
    <row r="417" ht="23" customHeight="1" spans="1:6">
      <c r="A417" s="52"/>
      <c r="B417" s="53" t="s">
        <v>59</v>
      </c>
      <c r="C417" s="54">
        <v>0</v>
      </c>
      <c r="D417" s="55">
        <v>307</v>
      </c>
      <c r="E417" s="55">
        <f t="shared" si="19"/>
        <v>307</v>
      </c>
      <c r="F417" s="56"/>
    </row>
    <row r="418" ht="23" customHeight="1" spans="1:6">
      <c r="A418" s="52"/>
      <c r="B418" s="53" t="s">
        <v>386</v>
      </c>
      <c r="C418" s="54">
        <v>908</v>
      </c>
      <c r="D418" s="55">
        <v>2046</v>
      </c>
      <c r="E418" s="55">
        <f t="shared" si="19"/>
        <v>1138</v>
      </c>
      <c r="F418" s="56">
        <f t="shared" si="20"/>
        <v>1.25330396475771</v>
      </c>
    </row>
    <row r="419" ht="23" customHeight="1" spans="1:6">
      <c r="A419" s="52"/>
      <c r="B419" s="53" t="s">
        <v>387</v>
      </c>
      <c r="C419" s="54">
        <v>332</v>
      </c>
      <c r="D419" s="55">
        <v>30842</v>
      </c>
      <c r="E419" s="55">
        <f t="shared" si="19"/>
        <v>30510</v>
      </c>
      <c r="F419" s="56">
        <f t="shared" si="20"/>
        <v>91.8975903614458</v>
      </c>
    </row>
    <row r="420" ht="23" customHeight="1" spans="1:6">
      <c r="A420" s="52"/>
      <c r="B420" s="53" t="s">
        <v>388</v>
      </c>
      <c r="C420" s="54">
        <v>2164</v>
      </c>
      <c r="D420" s="55">
        <v>1934</v>
      </c>
      <c r="E420" s="55">
        <f t="shared" si="19"/>
        <v>-230</v>
      </c>
      <c r="F420" s="56">
        <f t="shared" si="20"/>
        <v>-0.106284658040665</v>
      </c>
    </row>
    <row r="421" ht="23" customHeight="1" spans="1:6">
      <c r="A421" s="52"/>
      <c r="B421" s="53" t="s">
        <v>389</v>
      </c>
      <c r="C421" s="54">
        <v>48</v>
      </c>
      <c r="D421" s="55">
        <v>41</v>
      </c>
      <c r="E421" s="55">
        <f t="shared" si="19"/>
        <v>-7</v>
      </c>
      <c r="F421" s="56">
        <f t="shared" si="20"/>
        <v>-0.145833333333333</v>
      </c>
    </row>
    <row r="422" ht="23" customHeight="1" spans="1:6">
      <c r="A422" s="52"/>
      <c r="B422" s="53" t="s">
        <v>390</v>
      </c>
      <c r="C422" s="54">
        <v>23</v>
      </c>
      <c r="D422" s="55">
        <v>10</v>
      </c>
      <c r="E422" s="55">
        <f t="shared" si="19"/>
        <v>-13</v>
      </c>
      <c r="F422" s="56">
        <f t="shared" si="20"/>
        <v>-0.565217391304348</v>
      </c>
    </row>
    <row r="423" ht="23" customHeight="1" spans="1:6">
      <c r="A423" s="52"/>
      <c r="B423" s="53" t="s">
        <v>391</v>
      </c>
      <c r="C423" s="54">
        <v>769.09</v>
      </c>
      <c r="D423" s="55">
        <v>3467</v>
      </c>
      <c r="E423" s="55">
        <f t="shared" si="19"/>
        <v>2697.91</v>
      </c>
      <c r="F423" s="56">
        <f t="shared" si="20"/>
        <v>3.5079249502659</v>
      </c>
    </row>
    <row r="424" ht="23" customHeight="1" spans="1:6">
      <c r="A424" s="52"/>
      <c r="B424" s="53" t="s">
        <v>392</v>
      </c>
      <c r="C424" s="54">
        <v>0</v>
      </c>
      <c r="D424" s="55">
        <v>332</v>
      </c>
      <c r="E424" s="55">
        <f t="shared" si="19"/>
        <v>332</v>
      </c>
      <c r="F424" s="56"/>
    </row>
    <row r="425" ht="23" customHeight="1" spans="1:6">
      <c r="A425" s="52"/>
      <c r="B425" s="53" t="s">
        <v>393</v>
      </c>
      <c r="C425" s="54">
        <v>612</v>
      </c>
      <c r="D425" s="55">
        <v>537</v>
      </c>
      <c r="E425" s="55">
        <f t="shared" si="19"/>
        <v>-75</v>
      </c>
      <c r="F425" s="56">
        <f t="shared" si="20"/>
        <v>-0.122549019607843</v>
      </c>
    </row>
    <row r="426" ht="23" customHeight="1" spans="1:6">
      <c r="A426" s="52"/>
      <c r="B426" s="53" t="s">
        <v>394</v>
      </c>
      <c r="C426" s="54">
        <v>96</v>
      </c>
      <c r="D426" s="55">
        <v>194</v>
      </c>
      <c r="E426" s="55">
        <f t="shared" si="19"/>
        <v>98</v>
      </c>
      <c r="F426" s="56">
        <f t="shared" si="20"/>
        <v>1.02083333333333</v>
      </c>
    </row>
    <row r="427" ht="23" customHeight="1" spans="1:6">
      <c r="A427" s="52"/>
      <c r="B427" s="53" t="s">
        <v>395</v>
      </c>
      <c r="C427" s="54">
        <v>0</v>
      </c>
      <c r="D427" s="55">
        <v>123</v>
      </c>
      <c r="E427" s="55">
        <f t="shared" si="19"/>
        <v>123</v>
      </c>
      <c r="F427" s="56"/>
    </row>
    <row r="428" ht="23" customHeight="1" spans="1:6">
      <c r="A428" s="52"/>
      <c r="B428" s="53" t="s">
        <v>396</v>
      </c>
      <c r="C428" s="54">
        <v>147</v>
      </c>
      <c r="D428" s="55">
        <v>53</v>
      </c>
      <c r="E428" s="55">
        <f t="shared" si="19"/>
        <v>-94</v>
      </c>
      <c r="F428" s="56">
        <f t="shared" si="20"/>
        <v>-0.639455782312925</v>
      </c>
    </row>
    <row r="429" ht="23" customHeight="1" spans="1:6">
      <c r="A429" s="52"/>
      <c r="B429" s="53" t="s">
        <v>397</v>
      </c>
      <c r="C429" s="54">
        <v>800</v>
      </c>
      <c r="D429" s="54">
        <v>808</v>
      </c>
      <c r="E429" s="55">
        <f t="shared" si="19"/>
        <v>8</v>
      </c>
      <c r="F429" s="56">
        <f t="shared" si="20"/>
        <v>0.01</v>
      </c>
    </row>
    <row r="430" ht="23" customHeight="1" spans="1:6">
      <c r="A430" s="52"/>
      <c r="B430" s="53" t="s">
        <v>398</v>
      </c>
      <c r="C430" s="54">
        <v>800</v>
      </c>
      <c r="D430" s="55">
        <v>808</v>
      </c>
      <c r="E430" s="55">
        <f t="shared" si="19"/>
        <v>8</v>
      </c>
      <c r="F430" s="56">
        <f t="shared" si="20"/>
        <v>0.01</v>
      </c>
    </row>
    <row r="431" ht="23" customHeight="1" spans="1:6">
      <c r="A431" s="52"/>
      <c r="B431" s="53" t="s">
        <v>399</v>
      </c>
      <c r="C431" s="54">
        <v>2310</v>
      </c>
      <c r="D431" s="54">
        <v>6473</v>
      </c>
      <c r="E431" s="55">
        <f t="shared" si="19"/>
        <v>4163</v>
      </c>
      <c r="F431" s="56">
        <f t="shared" si="20"/>
        <v>1.8021645021645</v>
      </c>
    </row>
    <row r="432" ht="23" customHeight="1" spans="1:6">
      <c r="A432" s="52"/>
      <c r="B432" s="53" t="s">
        <v>400</v>
      </c>
      <c r="C432" s="54">
        <v>260</v>
      </c>
      <c r="D432" s="55">
        <v>2630</v>
      </c>
      <c r="E432" s="55">
        <f t="shared" si="19"/>
        <v>2370</v>
      </c>
      <c r="F432" s="56">
        <f t="shared" si="20"/>
        <v>9.11538461538461</v>
      </c>
    </row>
    <row r="433" ht="23" customHeight="1" spans="1:6">
      <c r="A433" s="52"/>
      <c r="B433" s="53" t="s">
        <v>401</v>
      </c>
      <c r="C433" s="54"/>
      <c r="D433" s="55">
        <v>3732</v>
      </c>
      <c r="E433" s="55">
        <f t="shared" si="19"/>
        <v>3732</v>
      </c>
      <c r="F433" s="56"/>
    </row>
    <row r="434" ht="23" customHeight="1" spans="1:6">
      <c r="A434" s="52"/>
      <c r="B434" s="53" t="s">
        <v>402</v>
      </c>
      <c r="C434" s="54">
        <v>2050</v>
      </c>
      <c r="D434" s="55">
        <v>111</v>
      </c>
      <c r="E434" s="55">
        <f t="shared" si="19"/>
        <v>-1939</v>
      </c>
      <c r="F434" s="56">
        <f t="shared" ref="F434:F443" si="21">E434/C434</f>
        <v>-0.945853658536585</v>
      </c>
    </row>
    <row r="435" ht="23" customHeight="1" spans="1:6">
      <c r="A435" s="52"/>
      <c r="B435" s="53" t="s">
        <v>403</v>
      </c>
      <c r="C435" s="54">
        <v>1833</v>
      </c>
      <c r="D435" s="54">
        <v>2019</v>
      </c>
      <c r="E435" s="55">
        <f t="shared" si="19"/>
        <v>186</v>
      </c>
      <c r="F435" s="56">
        <f t="shared" si="21"/>
        <v>0.101472995090016</v>
      </c>
    </row>
    <row r="436" ht="23" customHeight="1" spans="1:6">
      <c r="A436" s="52"/>
      <c r="B436" s="53" t="s">
        <v>404</v>
      </c>
      <c r="C436" s="54">
        <v>1427</v>
      </c>
      <c r="D436" s="55">
        <v>1244</v>
      </c>
      <c r="E436" s="55">
        <f t="shared" si="19"/>
        <v>-183</v>
      </c>
      <c r="F436" s="56">
        <f t="shared" si="21"/>
        <v>-0.128241065171689</v>
      </c>
    </row>
    <row r="437" ht="23" customHeight="1" spans="1:6">
      <c r="A437" s="52"/>
      <c r="B437" s="53" t="s">
        <v>405</v>
      </c>
      <c r="C437" s="54">
        <v>240</v>
      </c>
      <c r="D437" s="55">
        <v>386</v>
      </c>
      <c r="E437" s="55">
        <f t="shared" si="19"/>
        <v>146</v>
      </c>
      <c r="F437" s="56">
        <f t="shared" si="21"/>
        <v>0.608333333333333</v>
      </c>
    </row>
    <row r="438" ht="23" customHeight="1" spans="1:6">
      <c r="A438" s="52"/>
      <c r="B438" s="53" t="s">
        <v>406</v>
      </c>
      <c r="C438" s="54">
        <v>166</v>
      </c>
      <c r="D438" s="55">
        <v>389</v>
      </c>
      <c r="E438" s="55">
        <f t="shared" si="19"/>
        <v>223</v>
      </c>
      <c r="F438" s="56">
        <f t="shared" si="21"/>
        <v>1.3433734939759</v>
      </c>
    </row>
    <row r="439" ht="23" customHeight="1" spans="1:6">
      <c r="A439" s="52"/>
      <c r="B439" s="53" t="s">
        <v>407</v>
      </c>
      <c r="C439" s="54">
        <v>13450</v>
      </c>
      <c r="D439" s="54">
        <v>4397</v>
      </c>
      <c r="E439" s="55">
        <f t="shared" si="19"/>
        <v>-9053</v>
      </c>
      <c r="F439" s="56">
        <f t="shared" si="21"/>
        <v>-0.673085501858736</v>
      </c>
    </row>
    <row r="440" ht="23" customHeight="1" spans="1:6">
      <c r="A440" s="52"/>
      <c r="B440" s="53" t="s">
        <v>408</v>
      </c>
      <c r="C440" s="54">
        <v>13450</v>
      </c>
      <c r="D440" s="55">
        <v>4397</v>
      </c>
      <c r="E440" s="55">
        <f t="shared" si="19"/>
        <v>-9053</v>
      </c>
      <c r="F440" s="56">
        <f t="shared" si="21"/>
        <v>-0.673085501858736</v>
      </c>
    </row>
    <row r="441" ht="23" customHeight="1" spans="1:6">
      <c r="A441" s="52" t="s">
        <v>409</v>
      </c>
      <c r="B441" s="53" t="s">
        <v>410</v>
      </c>
      <c r="C441" s="54">
        <v>24588</v>
      </c>
      <c r="D441" s="54">
        <v>18231</v>
      </c>
      <c r="E441" s="55">
        <f t="shared" si="19"/>
        <v>-6357</v>
      </c>
      <c r="F441" s="56">
        <f t="shared" si="21"/>
        <v>-0.25854075158614</v>
      </c>
    </row>
    <row r="442" ht="23" customHeight="1" spans="1:6">
      <c r="A442" s="52"/>
      <c r="B442" s="53" t="s">
        <v>411</v>
      </c>
      <c r="C442" s="54">
        <v>24360</v>
      </c>
      <c r="D442" s="54">
        <v>17811</v>
      </c>
      <c r="E442" s="55">
        <f t="shared" si="19"/>
        <v>-6549</v>
      </c>
      <c r="F442" s="56">
        <f t="shared" si="21"/>
        <v>-0.26884236453202</v>
      </c>
    </row>
    <row r="443" ht="23" customHeight="1" spans="1:6">
      <c r="A443" s="52"/>
      <c r="B443" s="53" t="s">
        <v>59</v>
      </c>
      <c r="C443" s="54">
        <v>1226</v>
      </c>
      <c r="D443" s="55">
        <v>1130</v>
      </c>
      <c r="E443" s="55">
        <f t="shared" si="19"/>
        <v>-96</v>
      </c>
      <c r="F443" s="56">
        <f t="shared" si="21"/>
        <v>-0.0783034257748776</v>
      </c>
    </row>
    <row r="444" ht="23" customHeight="1" spans="1:6">
      <c r="A444" s="52"/>
      <c r="B444" s="53" t="s">
        <v>60</v>
      </c>
      <c r="C444" s="54">
        <v>0</v>
      </c>
      <c r="D444" s="55">
        <v>2445</v>
      </c>
      <c r="E444" s="55">
        <f t="shared" si="19"/>
        <v>2445</v>
      </c>
      <c r="F444" s="56"/>
    </row>
    <row r="445" ht="23" customHeight="1" spans="1:6">
      <c r="A445" s="52"/>
      <c r="B445" s="53" t="s">
        <v>412</v>
      </c>
      <c r="C445" s="54">
        <v>158</v>
      </c>
      <c r="D445" s="55">
        <v>515</v>
      </c>
      <c r="E445" s="55">
        <f t="shared" si="19"/>
        <v>357</v>
      </c>
      <c r="F445" s="56">
        <f t="shared" ref="F445:F452" si="22">E445/C445</f>
        <v>2.25949367088608</v>
      </c>
    </row>
    <row r="446" ht="23" customHeight="1" spans="1:6">
      <c r="A446" s="52"/>
      <c r="B446" s="53" t="s">
        <v>413</v>
      </c>
      <c r="C446" s="54">
        <v>8725</v>
      </c>
      <c r="D446" s="55">
        <v>5664</v>
      </c>
      <c r="E446" s="55">
        <f t="shared" si="19"/>
        <v>-3061</v>
      </c>
      <c r="F446" s="56">
        <f t="shared" si="22"/>
        <v>-0.350830945558739</v>
      </c>
    </row>
    <row r="447" ht="23" customHeight="1" spans="1:6">
      <c r="A447" s="52"/>
      <c r="B447" s="53" t="s">
        <v>414</v>
      </c>
      <c r="C447" s="54">
        <v>14251</v>
      </c>
      <c r="D447" s="55">
        <v>8057</v>
      </c>
      <c r="E447" s="55">
        <f t="shared" si="19"/>
        <v>-6194</v>
      </c>
      <c r="F447" s="56">
        <f t="shared" si="22"/>
        <v>-0.434636165883096</v>
      </c>
    </row>
    <row r="448" ht="23" customHeight="1" spans="1:6">
      <c r="A448" s="52"/>
      <c r="B448" s="53" t="s">
        <v>415</v>
      </c>
      <c r="C448" s="54">
        <v>20</v>
      </c>
      <c r="D448" s="54">
        <v>20</v>
      </c>
      <c r="E448" s="55">
        <f t="shared" si="19"/>
        <v>0</v>
      </c>
      <c r="F448" s="56">
        <f t="shared" si="22"/>
        <v>0</v>
      </c>
    </row>
    <row r="449" ht="23" customHeight="1" spans="1:6">
      <c r="A449" s="52"/>
      <c r="B449" s="53" t="s">
        <v>416</v>
      </c>
      <c r="C449" s="54">
        <v>20</v>
      </c>
      <c r="D449" s="55">
        <v>20</v>
      </c>
      <c r="E449" s="55">
        <f t="shared" si="19"/>
        <v>0</v>
      </c>
      <c r="F449" s="56">
        <f t="shared" si="22"/>
        <v>0</v>
      </c>
    </row>
    <row r="450" ht="23" customHeight="1" spans="1:6">
      <c r="A450" s="52"/>
      <c r="B450" s="53" t="s">
        <v>417</v>
      </c>
      <c r="C450" s="54">
        <v>208</v>
      </c>
      <c r="D450" s="54">
        <v>400</v>
      </c>
      <c r="E450" s="55">
        <f t="shared" si="19"/>
        <v>192</v>
      </c>
      <c r="F450" s="56">
        <f t="shared" si="22"/>
        <v>0.923076923076923</v>
      </c>
    </row>
    <row r="451" ht="23" customHeight="1" spans="1:6">
      <c r="A451" s="52"/>
      <c r="B451" s="53" t="s">
        <v>418</v>
      </c>
      <c r="C451" s="54">
        <v>208</v>
      </c>
      <c r="D451" s="55">
        <v>400</v>
      </c>
      <c r="E451" s="55">
        <f t="shared" si="19"/>
        <v>192</v>
      </c>
      <c r="F451" s="56">
        <f t="shared" si="22"/>
        <v>0.923076923076923</v>
      </c>
    </row>
    <row r="452" ht="23" customHeight="1" spans="1:6">
      <c r="A452" s="52" t="s">
        <v>419</v>
      </c>
      <c r="B452" s="53" t="s">
        <v>420</v>
      </c>
      <c r="C452" s="54">
        <v>18378</v>
      </c>
      <c r="D452" s="54">
        <v>30192</v>
      </c>
      <c r="E452" s="55">
        <f t="shared" si="19"/>
        <v>11814</v>
      </c>
      <c r="F452" s="56">
        <f t="shared" si="22"/>
        <v>0.642833823049298</v>
      </c>
    </row>
    <row r="453" ht="23" customHeight="1" spans="1:6">
      <c r="A453" s="52"/>
      <c r="B453" s="53" t="s">
        <v>421</v>
      </c>
      <c r="C453" s="54"/>
      <c r="D453" s="54">
        <v>5</v>
      </c>
      <c r="E453" s="55">
        <f t="shared" si="19"/>
        <v>5</v>
      </c>
      <c r="F453" s="56"/>
    </row>
    <row r="454" ht="23" customHeight="1" spans="1:6">
      <c r="A454" s="52"/>
      <c r="B454" s="53" t="s">
        <v>422</v>
      </c>
      <c r="C454" s="54"/>
      <c r="D454" s="54">
        <v>5</v>
      </c>
      <c r="E454" s="55">
        <f t="shared" si="19"/>
        <v>5</v>
      </c>
      <c r="F454" s="56"/>
    </row>
    <row r="455" ht="23" customHeight="1" spans="1:6">
      <c r="A455" s="52"/>
      <c r="B455" s="53" t="s">
        <v>423</v>
      </c>
      <c r="C455" s="54">
        <v>590</v>
      </c>
      <c r="D455" s="54">
        <v>718</v>
      </c>
      <c r="E455" s="55">
        <f t="shared" si="19"/>
        <v>128</v>
      </c>
      <c r="F455" s="56">
        <f t="shared" ref="F455:F465" si="23">E455/C455</f>
        <v>0.216949152542373</v>
      </c>
    </row>
    <row r="456" ht="23" customHeight="1" spans="1:6">
      <c r="A456" s="52"/>
      <c r="B456" s="53" t="s">
        <v>424</v>
      </c>
      <c r="C456" s="54">
        <v>590</v>
      </c>
      <c r="D456" s="55">
        <v>718</v>
      </c>
      <c r="E456" s="55">
        <f t="shared" si="19"/>
        <v>128</v>
      </c>
      <c r="F456" s="56">
        <f t="shared" si="23"/>
        <v>0.216949152542373</v>
      </c>
    </row>
    <row r="457" ht="23" customHeight="1" spans="1:6">
      <c r="A457" s="52"/>
      <c r="B457" s="53" t="s">
        <v>425</v>
      </c>
      <c r="C457" s="54">
        <v>682</v>
      </c>
      <c r="D457" s="54">
        <v>825</v>
      </c>
      <c r="E457" s="55">
        <f t="shared" ref="E457:E520" si="24">D457-C457</f>
        <v>143</v>
      </c>
      <c r="F457" s="56">
        <f t="shared" si="23"/>
        <v>0.209677419354839</v>
      </c>
    </row>
    <row r="458" ht="23" customHeight="1" spans="1:6">
      <c r="A458" s="52"/>
      <c r="B458" s="53" t="s">
        <v>59</v>
      </c>
      <c r="C458" s="54">
        <v>450</v>
      </c>
      <c r="D458" s="55">
        <v>375</v>
      </c>
      <c r="E458" s="55">
        <f t="shared" si="24"/>
        <v>-75</v>
      </c>
      <c r="F458" s="56">
        <f t="shared" si="23"/>
        <v>-0.166666666666667</v>
      </c>
    </row>
    <row r="459" ht="23" customHeight="1" spans="1:6">
      <c r="A459" s="52"/>
      <c r="B459" s="53" t="s">
        <v>60</v>
      </c>
      <c r="C459" s="54">
        <v>232</v>
      </c>
      <c r="D459" s="55">
        <v>134</v>
      </c>
      <c r="E459" s="55">
        <f t="shared" si="24"/>
        <v>-98</v>
      </c>
      <c r="F459" s="56">
        <f t="shared" si="23"/>
        <v>-0.422413793103448</v>
      </c>
    </row>
    <row r="460" ht="23" customHeight="1" spans="1:6">
      <c r="A460" s="52"/>
      <c r="B460" s="53" t="s">
        <v>426</v>
      </c>
      <c r="C460" s="54">
        <v>297</v>
      </c>
      <c r="D460" s="55">
        <v>316</v>
      </c>
      <c r="E460" s="55">
        <f t="shared" si="24"/>
        <v>19</v>
      </c>
      <c r="F460" s="56">
        <f t="shared" si="23"/>
        <v>0.063973063973064</v>
      </c>
    </row>
    <row r="461" ht="23" customHeight="1" spans="1:6">
      <c r="A461" s="52"/>
      <c r="B461" s="53" t="s">
        <v>427</v>
      </c>
      <c r="C461" s="54">
        <v>9253</v>
      </c>
      <c r="D461" s="54">
        <v>10262</v>
      </c>
      <c r="E461" s="55">
        <f t="shared" si="24"/>
        <v>1009</v>
      </c>
      <c r="F461" s="56">
        <f t="shared" si="23"/>
        <v>0.109045714903275</v>
      </c>
    </row>
    <row r="462" ht="23" customHeight="1" spans="1:6">
      <c r="A462" s="52"/>
      <c r="B462" s="53" t="s">
        <v>428</v>
      </c>
      <c r="C462" s="54">
        <v>3268</v>
      </c>
      <c r="D462" s="55">
        <v>9302</v>
      </c>
      <c r="E462" s="55">
        <f t="shared" si="24"/>
        <v>6034</v>
      </c>
      <c r="F462" s="56">
        <f t="shared" si="23"/>
        <v>1.84638922888617</v>
      </c>
    </row>
    <row r="463" ht="23" customHeight="1" spans="1:6">
      <c r="A463" s="52"/>
      <c r="B463" s="53" t="s">
        <v>429</v>
      </c>
      <c r="C463" s="54">
        <v>5985</v>
      </c>
      <c r="D463" s="55">
        <v>960</v>
      </c>
      <c r="E463" s="55">
        <f t="shared" si="24"/>
        <v>-5025</v>
      </c>
      <c r="F463" s="56">
        <f t="shared" si="23"/>
        <v>-0.839598997493734</v>
      </c>
    </row>
    <row r="464" ht="23" customHeight="1" spans="1:6">
      <c r="A464" s="52"/>
      <c r="B464" s="53" t="s">
        <v>430</v>
      </c>
      <c r="C464" s="54">
        <v>7853</v>
      </c>
      <c r="D464" s="54">
        <v>18382</v>
      </c>
      <c r="E464" s="55">
        <f t="shared" si="24"/>
        <v>10529</v>
      </c>
      <c r="F464" s="56">
        <f t="shared" si="23"/>
        <v>1.34076149242328</v>
      </c>
    </row>
    <row r="465" ht="23" customHeight="1" spans="1:6">
      <c r="A465" s="52"/>
      <c r="B465" s="53" t="s">
        <v>431</v>
      </c>
      <c r="C465" s="54">
        <v>1013</v>
      </c>
      <c r="D465" s="55">
        <v>1621</v>
      </c>
      <c r="E465" s="55">
        <f t="shared" si="24"/>
        <v>608</v>
      </c>
      <c r="F465" s="56">
        <f t="shared" si="23"/>
        <v>0.600197433366239</v>
      </c>
    </row>
    <row r="466" ht="23" customHeight="1" spans="1:6">
      <c r="A466" s="52"/>
      <c r="B466" s="53" t="s">
        <v>432</v>
      </c>
      <c r="C466" s="54">
        <v>6840</v>
      </c>
      <c r="D466" s="55">
        <v>16761</v>
      </c>
      <c r="E466" s="55">
        <f t="shared" si="24"/>
        <v>9921</v>
      </c>
      <c r="F466" s="56">
        <f t="shared" ref="F466:F529" si="25">E466/C466</f>
        <v>1.45043859649123</v>
      </c>
    </row>
    <row r="467" ht="23" customHeight="1" spans="1:6">
      <c r="A467" s="52" t="s">
        <v>433</v>
      </c>
      <c r="B467" s="53" t="s">
        <v>434</v>
      </c>
      <c r="C467" s="54">
        <v>8973</v>
      </c>
      <c r="D467" s="54">
        <v>26240</v>
      </c>
      <c r="E467" s="55">
        <f t="shared" si="24"/>
        <v>17267</v>
      </c>
      <c r="F467" s="56">
        <f t="shared" si="25"/>
        <v>1.92432854117909</v>
      </c>
    </row>
    <row r="468" ht="23" customHeight="1" spans="1:6">
      <c r="A468" s="52"/>
      <c r="B468" s="53" t="s">
        <v>435</v>
      </c>
      <c r="C468" s="54">
        <v>5620</v>
      </c>
      <c r="D468" s="54">
        <v>7806</v>
      </c>
      <c r="E468" s="55">
        <f t="shared" si="24"/>
        <v>2186</v>
      </c>
      <c r="F468" s="56">
        <f t="shared" si="25"/>
        <v>0.388967971530249</v>
      </c>
    </row>
    <row r="469" ht="23" customHeight="1" spans="1:6">
      <c r="A469" s="52"/>
      <c r="B469" s="53" t="s">
        <v>59</v>
      </c>
      <c r="C469" s="54">
        <v>163</v>
      </c>
      <c r="D469" s="55">
        <v>165</v>
      </c>
      <c r="E469" s="55">
        <f t="shared" si="24"/>
        <v>2</v>
      </c>
      <c r="F469" s="56">
        <f t="shared" si="25"/>
        <v>0.0122699386503067</v>
      </c>
    </row>
    <row r="470" ht="23" customHeight="1" spans="1:6">
      <c r="A470" s="52"/>
      <c r="B470" s="53" t="s">
        <v>436</v>
      </c>
      <c r="C470" s="54">
        <v>5457</v>
      </c>
      <c r="D470" s="55">
        <v>7641</v>
      </c>
      <c r="E470" s="55">
        <f t="shared" si="24"/>
        <v>2184</v>
      </c>
      <c r="F470" s="56">
        <f t="shared" si="25"/>
        <v>0.40021990104453</v>
      </c>
    </row>
    <row r="471" ht="23" customHeight="1" spans="1:6">
      <c r="A471" s="52"/>
      <c r="B471" s="53" t="s">
        <v>437</v>
      </c>
      <c r="C471" s="54">
        <v>0</v>
      </c>
      <c r="D471" s="54">
        <v>66</v>
      </c>
      <c r="E471" s="55">
        <f t="shared" si="24"/>
        <v>66</v>
      </c>
      <c r="F471" s="56"/>
    </row>
    <row r="472" ht="23" customHeight="1" spans="1:6">
      <c r="A472" s="52"/>
      <c r="B472" s="53" t="s">
        <v>438</v>
      </c>
      <c r="C472" s="54">
        <v>0</v>
      </c>
      <c r="D472" s="55">
        <v>66</v>
      </c>
      <c r="E472" s="55">
        <f t="shared" si="24"/>
        <v>66</v>
      </c>
      <c r="F472" s="56"/>
    </row>
    <row r="473" ht="23" customHeight="1" spans="1:6">
      <c r="A473" s="52"/>
      <c r="B473" s="53" t="s">
        <v>439</v>
      </c>
      <c r="C473" s="54">
        <v>3353</v>
      </c>
      <c r="D473" s="54">
        <v>18368</v>
      </c>
      <c r="E473" s="55">
        <f t="shared" si="24"/>
        <v>15015</v>
      </c>
      <c r="F473" s="56">
        <f t="shared" si="25"/>
        <v>4.47807933194154</v>
      </c>
    </row>
    <row r="474" ht="23" customHeight="1" spans="1:6">
      <c r="A474" s="52"/>
      <c r="B474" s="53" t="s">
        <v>440</v>
      </c>
      <c r="C474" s="54">
        <v>3353</v>
      </c>
      <c r="D474" s="55">
        <v>18368</v>
      </c>
      <c r="E474" s="55">
        <f t="shared" si="24"/>
        <v>15015</v>
      </c>
      <c r="F474" s="56">
        <f t="shared" si="25"/>
        <v>4.47807933194154</v>
      </c>
    </row>
    <row r="475" ht="23" customHeight="1" spans="1:6">
      <c r="A475" s="52" t="s">
        <v>441</v>
      </c>
      <c r="B475" s="53" t="s">
        <v>442</v>
      </c>
      <c r="C475" s="54">
        <v>6232</v>
      </c>
      <c r="D475" s="54">
        <v>6487</v>
      </c>
      <c r="E475" s="55">
        <f t="shared" si="24"/>
        <v>255</v>
      </c>
      <c r="F475" s="56">
        <f t="shared" si="25"/>
        <v>0.0409178433889602</v>
      </c>
    </row>
    <row r="476" ht="23" customHeight="1" spans="1:6">
      <c r="A476" s="52"/>
      <c r="B476" s="53" t="s">
        <v>443</v>
      </c>
      <c r="C476" s="54">
        <v>6232</v>
      </c>
      <c r="D476" s="54">
        <v>6487</v>
      </c>
      <c r="E476" s="55">
        <f t="shared" si="24"/>
        <v>255</v>
      </c>
      <c r="F476" s="56">
        <f t="shared" si="25"/>
        <v>0.0409178433889602</v>
      </c>
    </row>
    <row r="477" ht="23" customHeight="1" spans="1:6">
      <c r="A477" s="52"/>
      <c r="B477" s="53" t="s">
        <v>444</v>
      </c>
      <c r="C477" s="54">
        <v>0</v>
      </c>
      <c r="D477" s="55">
        <v>100</v>
      </c>
      <c r="E477" s="55">
        <f t="shared" si="24"/>
        <v>100</v>
      </c>
      <c r="F477" s="56"/>
    </row>
    <row r="478" ht="23" customHeight="1" spans="1:6">
      <c r="A478" s="52"/>
      <c r="B478" s="53" t="s">
        <v>445</v>
      </c>
      <c r="C478" s="54">
        <v>500</v>
      </c>
      <c r="D478" s="55">
        <v>500</v>
      </c>
      <c r="E478" s="55">
        <f t="shared" si="24"/>
        <v>0</v>
      </c>
      <c r="F478" s="56">
        <f t="shared" si="25"/>
        <v>0</v>
      </c>
    </row>
    <row r="479" ht="23" customHeight="1" spans="1:6">
      <c r="A479" s="52"/>
      <c r="B479" s="53" t="s">
        <v>446</v>
      </c>
      <c r="C479" s="54">
        <v>5732</v>
      </c>
      <c r="D479" s="55">
        <v>5887</v>
      </c>
      <c r="E479" s="55">
        <f t="shared" si="24"/>
        <v>155</v>
      </c>
      <c r="F479" s="56">
        <f t="shared" si="25"/>
        <v>0.0270411723656664</v>
      </c>
    </row>
    <row r="480" ht="23" customHeight="1" spans="1:6">
      <c r="A480" s="52" t="s">
        <v>447</v>
      </c>
      <c r="B480" s="53" t="s">
        <v>448</v>
      </c>
      <c r="C480" s="54">
        <v>3300</v>
      </c>
      <c r="D480" s="54">
        <v>3051</v>
      </c>
      <c r="E480" s="55">
        <f t="shared" si="24"/>
        <v>-249</v>
      </c>
      <c r="F480" s="56">
        <f t="shared" si="25"/>
        <v>-0.0754545454545455</v>
      </c>
    </row>
    <row r="481" ht="23" customHeight="1" spans="1:6">
      <c r="A481" s="52"/>
      <c r="B481" s="53" t="s">
        <v>449</v>
      </c>
      <c r="C481" s="54">
        <v>3300</v>
      </c>
      <c r="D481" s="55">
        <v>3051</v>
      </c>
      <c r="E481" s="55">
        <f t="shared" si="24"/>
        <v>-249</v>
      </c>
      <c r="F481" s="56">
        <f t="shared" si="25"/>
        <v>-0.0754545454545455</v>
      </c>
    </row>
    <row r="482" ht="23" customHeight="1" spans="1:6">
      <c r="A482" s="52" t="s">
        <v>450</v>
      </c>
      <c r="B482" s="53" t="s">
        <v>451</v>
      </c>
      <c r="C482" s="54">
        <v>10560</v>
      </c>
      <c r="D482" s="54">
        <v>8581</v>
      </c>
      <c r="E482" s="55">
        <f t="shared" si="24"/>
        <v>-1979</v>
      </c>
      <c r="F482" s="56">
        <f t="shared" si="25"/>
        <v>-0.187405303030303</v>
      </c>
    </row>
    <row r="483" ht="23" customHeight="1" spans="1:6">
      <c r="A483" s="52"/>
      <c r="B483" s="53" t="s">
        <v>452</v>
      </c>
      <c r="C483" s="54">
        <v>9867</v>
      </c>
      <c r="D483" s="54">
        <v>7918</v>
      </c>
      <c r="E483" s="55">
        <f t="shared" si="24"/>
        <v>-1949</v>
      </c>
      <c r="F483" s="56">
        <f t="shared" si="25"/>
        <v>-0.197527110570589</v>
      </c>
    </row>
    <row r="484" ht="23" customHeight="1" spans="1:6">
      <c r="A484" s="52"/>
      <c r="B484" s="53" t="s">
        <v>59</v>
      </c>
      <c r="C484" s="54">
        <v>3453</v>
      </c>
      <c r="D484" s="55">
        <v>3247</v>
      </c>
      <c r="E484" s="55">
        <f t="shared" si="24"/>
        <v>-206</v>
      </c>
      <c r="F484" s="56">
        <f t="shared" si="25"/>
        <v>-0.0596582681726035</v>
      </c>
    </row>
    <row r="485" ht="23" customHeight="1" spans="1:6">
      <c r="A485" s="52"/>
      <c r="B485" s="53" t="s">
        <v>60</v>
      </c>
      <c r="C485" s="54">
        <v>959</v>
      </c>
      <c r="D485" s="55">
        <v>861</v>
      </c>
      <c r="E485" s="55">
        <f t="shared" si="24"/>
        <v>-98</v>
      </c>
      <c r="F485" s="56">
        <f t="shared" si="25"/>
        <v>-0.102189781021898</v>
      </c>
    </row>
    <row r="486" ht="23" customHeight="1" spans="1:6">
      <c r="A486" s="52"/>
      <c r="B486" s="53" t="s">
        <v>453</v>
      </c>
      <c r="C486" s="54">
        <v>560</v>
      </c>
      <c r="D486" s="55">
        <v>292</v>
      </c>
      <c r="E486" s="55">
        <f t="shared" si="24"/>
        <v>-268</v>
      </c>
      <c r="F486" s="56">
        <f t="shared" si="25"/>
        <v>-0.478571428571429</v>
      </c>
    </row>
    <row r="487" ht="23" customHeight="1" spans="1:6">
      <c r="A487" s="52"/>
      <c r="B487" s="53" t="s">
        <v>454</v>
      </c>
      <c r="C487" s="54">
        <v>270</v>
      </c>
      <c r="D487" s="55">
        <v>348</v>
      </c>
      <c r="E487" s="55">
        <f t="shared" si="24"/>
        <v>78</v>
      </c>
      <c r="F487" s="56">
        <f t="shared" si="25"/>
        <v>0.288888888888889</v>
      </c>
    </row>
    <row r="488" ht="23" customHeight="1" spans="1:6">
      <c r="A488" s="52"/>
      <c r="B488" s="53" t="s">
        <v>455</v>
      </c>
      <c r="C488" s="54">
        <v>537</v>
      </c>
      <c r="D488" s="55">
        <v>356</v>
      </c>
      <c r="E488" s="55">
        <f t="shared" si="24"/>
        <v>-181</v>
      </c>
      <c r="F488" s="56">
        <f t="shared" si="25"/>
        <v>-0.337057728119181</v>
      </c>
    </row>
    <row r="489" ht="23" customHeight="1" spans="1:6">
      <c r="A489" s="52"/>
      <c r="B489" s="53" t="s">
        <v>456</v>
      </c>
      <c r="C489" s="54">
        <v>1985</v>
      </c>
      <c r="D489" s="55">
        <v>1004</v>
      </c>
      <c r="E489" s="55">
        <f t="shared" si="24"/>
        <v>-981</v>
      </c>
      <c r="F489" s="56">
        <f t="shared" si="25"/>
        <v>-0.494206549118388</v>
      </c>
    </row>
    <row r="490" ht="23" customHeight="1" spans="1:6">
      <c r="A490" s="52"/>
      <c r="B490" s="53" t="s">
        <v>457</v>
      </c>
      <c r="C490" s="54">
        <v>463</v>
      </c>
      <c r="D490" s="55">
        <v>239</v>
      </c>
      <c r="E490" s="55">
        <f t="shared" si="24"/>
        <v>-224</v>
      </c>
      <c r="F490" s="56">
        <f t="shared" si="25"/>
        <v>-0.483801295896328</v>
      </c>
    </row>
    <row r="491" ht="23" customHeight="1" spans="1:6">
      <c r="A491" s="52"/>
      <c r="B491" s="53" t="s">
        <v>458</v>
      </c>
      <c r="C491" s="54">
        <v>18</v>
      </c>
      <c r="D491" s="55">
        <v>18</v>
      </c>
      <c r="E491" s="55">
        <f t="shared" si="24"/>
        <v>0</v>
      </c>
      <c r="F491" s="56">
        <f t="shared" si="25"/>
        <v>0</v>
      </c>
    </row>
    <row r="492" ht="23" customHeight="1" spans="1:6">
      <c r="A492" s="52"/>
      <c r="B492" s="53" t="s">
        <v>63</v>
      </c>
      <c r="C492" s="54">
        <v>1622</v>
      </c>
      <c r="D492" s="55">
        <v>1553</v>
      </c>
      <c r="E492" s="55">
        <f t="shared" si="24"/>
        <v>-69</v>
      </c>
      <c r="F492" s="56">
        <f t="shared" si="25"/>
        <v>-0.0425400739827374</v>
      </c>
    </row>
    <row r="493" ht="23" customHeight="1" spans="1:6">
      <c r="A493" s="52"/>
      <c r="B493" s="53" t="s">
        <v>459</v>
      </c>
      <c r="C493" s="54">
        <v>693</v>
      </c>
      <c r="D493" s="54">
        <v>599</v>
      </c>
      <c r="E493" s="55">
        <f t="shared" si="24"/>
        <v>-94</v>
      </c>
      <c r="F493" s="56">
        <f t="shared" si="25"/>
        <v>-0.135642135642136</v>
      </c>
    </row>
    <row r="494" ht="23" customHeight="1" spans="1:6">
      <c r="A494" s="52"/>
      <c r="B494" s="53" t="s">
        <v>59</v>
      </c>
      <c r="C494" s="54">
        <v>128</v>
      </c>
      <c r="D494" s="55">
        <v>56</v>
      </c>
      <c r="E494" s="55">
        <f t="shared" si="24"/>
        <v>-72</v>
      </c>
      <c r="F494" s="56">
        <f t="shared" si="25"/>
        <v>-0.5625</v>
      </c>
    </row>
    <row r="495" ht="23" customHeight="1" spans="1:6">
      <c r="A495" s="52"/>
      <c r="B495" s="53" t="s">
        <v>460</v>
      </c>
      <c r="C495" s="54">
        <v>241</v>
      </c>
      <c r="D495" s="55">
        <v>250</v>
      </c>
      <c r="E495" s="55">
        <f t="shared" si="24"/>
        <v>9</v>
      </c>
      <c r="F495" s="56">
        <f t="shared" si="25"/>
        <v>0.037344398340249</v>
      </c>
    </row>
    <row r="496" ht="23" customHeight="1" spans="1:6">
      <c r="A496" s="52"/>
      <c r="B496" s="53" t="s">
        <v>461</v>
      </c>
      <c r="C496" s="54">
        <v>192</v>
      </c>
      <c r="D496" s="55">
        <v>183</v>
      </c>
      <c r="E496" s="55">
        <f t="shared" si="24"/>
        <v>-9</v>
      </c>
      <c r="F496" s="56">
        <f t="shared" si="25"/>
        <v>-0.046875</v>
      </c>
    </row>
    <row r="497" ht="23" customHeight="1" spans="1:6">
      <c r="A497" s="52"/>
      <c r="B497" s="53" t="s">
        <v>462</v>
      </c>
      <c r="C497" s="54">
        <v>75</v>
      </c>
      <c r="D497" s="55">
        <v>75</v>
      </c>
      <c r="E497" s="55">
        <f t="shared" si="24"/>
        <v>0</v>
      </c>
      <c r="F497" s="56">
        <f t="shared" si="25"/>
        <v>0</v>
      </c>
    </row>
    <row r="498" ht="23" customHeight="1" spans="1:6">
      <c r="A498" s="52"/>
      <c r="B498" s="53" t="s">
        <v>463</v>
      </c>
      <c r="C498" s="54">
        <v>57</v>
      </c>
      <c r="D498" s="55">
        <v>35</v>
      </c>
      <c r="E498" s="55">
        <f t="shared" si="24"/>
        <v>-22</v>
      </c>
      <c r="F498" s="56">
        <f t="shared" si="25"/>
        <v>-0.385964912280702</v>
      </c>
    </row>
    <row r="499" ht="23" customHeight="1" spans="1:6">
      <c r="A499" s="52"/>
      <c r="B499" s="53" t="s">
        <v>464</v>
      </c>
      <c r="C499" s="54">
        <v>0</v>
      </c>
      <c r="D499" s="54">
        <v>64</v>
      </c>
      <c r="E499" s="55">
        <f t="shared" si="24"/>
        <v>64</v>
      </c>
      <c r="F499" s="56"/>
    </row>
    <row r="500" ht="23" customHeight="1" spans="1:6">
      <c r="A500" s="52"/>
      <c r="B500" s="53" t="s">
        <v>465</v>
      </c>
      <c r="C500" s="54">
        <v>0</v>
      </c>
      <c r="D500" s="55">
        <v>64</v>
      </c>
      <c r="E500" s="55">
        <f t="shared" si="24"/>
        <v>64</v>
      </c>
      <c r="F500" s="56"/>
    </row>
    <row r="501" ht="23" customHeight="1" spans="1:6">
      <c r="A501" s="52" t="s">
        <v>466</v>
      </c>
      <c r="B501" s="53" t="s">
        <v>467</v>
      </c>
      <c r="C501" s="54">
        <v>80701.48</v>
      </c>
      <c r="D501" s="54">
        <v>64094</v>
      </c>
      <c r="E501" s="55">
        <f t="shared" si="24"/>
        <v>-16607.48</v>
      </c>
      <c r="F501" s="56">
        <f t="shared" si="25"/>
        <v>-0.205789038813167</v>
      </c>
    </row>
    <row r="502" ht="23" customHeight="1" spans="1:6">
      <c r="A502" s="52"/>
      <c r="B502" s="53" t="s">
        <v>468</v>
      </c>
      <c r="C502" s="54">
        <v>44674</v>
      </c>
      <c r="D502" s="54">
        <v>33805</v>
      </c>
      <c r="E502" s="55">
        <f t="shared" si="24"/>
        <v>-10869</v>
      </c>
      <c r="F502" s="56">
        <f t="shared" si="25"/>
        <v>-0.243295876796347</v>
      </c>
    </row>
    <row r="503" ht="23" customHeight="1" spans="1:6">
      <c r="A503" s="52"/>
      <c r="B503" s="53" t="s">
        <v>469</v>
      </c>
      <c r="C503" s="54">
        <v>989</v>
      </c>
      <c r="D503" s="55">
        <v>987</v>
      </c>
      <c r="E503" s="55">
        <f t="shared" si="24"/>
        <v>-2</v>
      </c>
      <c r="F503" s="56">
        <f t="shared" si="25"/>
        <v>-0.00202224469160768</v>
      </c>
    </row>
    <row r="504" ht="23" customHeight="1" spans="1:6">
      <c r="A504" s="52"/>
      <c r="B504" s="53" t="s">
        <v>470</v>
      </c>
      <c r="C504" s="54">
        <v>167</v>
      </c>
      <c r="D504" s="55">
        <v>140</v>
      </c>
      <c r="E504" s="55">
        <f t="shared" si="24"/>
        <v>-27</v>
      </c>
      <c r="F504" s="56">
        <f t="shared" si="25"/>
        <v>-0.161676646706587</v>
      </c>
    </row>
    <row r="505" ht="23" customHeight="1" spans="1:6">
      <c r="A505" s="52"/>
      <c r="B505" s="53" t="s">
        <v>471</v>
      </c>
      <c r="C505" s="54">
        <v>3408</v>
      </c>
      <c r="D505" s="55">
        <v>4212</v>
      </c>
      <c r="E505" s="55">
        <f t="shared" si="24"/>
        <v>804</v>
      </c>
      <c r="F505" s="56">
        <f t="shared" si="25"/>
        <v>0.235915492957746</v>
      </c>
    </row>
    <row r="506" ht="23" customHeight="1" spans="1:6">
      <c r="A506" s="52"/>
      <c r="B506" s="53" t="s">
        <v>472</v>
      </c>
      <c r="C506" s="54">
        <v>23713</v>
      </c>
      <c r="D506" s="55">
        <v>19086</v>
      </c>
      <c r="E506" s="55">
        <f t="shared" si="24"/>
        <v>-4627</v>
      </c>
      <c r="F506" s="56">
        <f t="shared" si="25"/>
        <v>-0.195125036899591</v>
      </c>
    </row>
    <row r="507" ht="23" customHeight="1" spans="1:6">
      <c r="A507" s="52"/>
      <c r="B507" s="53" t="s">
        <v>473</v>
      </c>
      <c r="C507" s="54">
        <v>16397</v>
      </c>
      <c r="D507" s="55">
        <v>9380</v>
      </c>
      <c r="E507" s="55">
        <f t="shared" si="24"/>
        <v>-7017</v>
      </c>
      <c r="F507" s="56">
        <f t="shared" si="25"/>
        <v>-0.427944136122461</v>
      </c>
    </row>
    <row r="508" ht="23" customHeight="1" spans="1:6">
      <c r="A508" s="52"/>
      <c r="B508" s="53" t="s">
        <v>474</v>
      </c>
      <c r="C508" s="54">
        <v>36027.48</v>
      </c>
      <c r="D508" s="54">
        <v>30289</v>
      </c>
      <c r="E508" s="55">
        <f t="shared" si="24"/>
        <v>-5738.48</v>
      </c>
      <c r="F508" s="56">
        <f t="shared" si="25"/>
        <v>-0.159280638001881</v>
      </c>
    </row>
    <row r="509" ht="23" customHeight="1" spans="1:6">
      <c r="A509" s="52"/>
      <c r="B509" s="53" t="s">
        <v>475</v>
      </c>
      <c r="C509" s="54">
        <v>35830.48</v>
      </c>
      <c r="D509" s="55">
        <v>30153</v>
      </c>
      <c r="E509" s="55">
        <f t="shared" si="24"/>
        <v>-5677.48</v>
      </c>
      <c r="F509" s="56">
        <f t="shared" si="25"/>
        <v>-0.158453919679558</v>
      </c>
    </row>
    <row r="510" ht="23" customHeight="1" spans="1:6">
      <c r="A510" s="52"/>
      <c r="B510" s="53" t="s">
        <v>476</v>
      </c>
      <c r="C510" s="54">
        <v>197</v>
      </c>
      <c r="D510" s="55">
        <v>136</v>
      </c>
      <c r="E510" s="55">
        <f t="shared" si="24"/>
        <v>-61</v>
      </c>
      <c r="F510" s="56">
        <f t="shared" si="25"/>
        <v>-0.309644670050761</v>
      </c>
    </row>
    <row r="511" ht="23" customHeight="1" spans="1:6">
      <c r="A511" s="52" t="s">
        <v>477</v>
      </c>
      <c r="B511" s="53" t="s">
        <v>478</v>
      </c>
      <c r="C511" s="54">
        <v>6275</v>
      </c>
      <c r="D511" s="54">
        <v>5850</v>
      </c>
      <c r="E511" s="55">
        <f t="shared" si="24"/>
        <v>-425</v>
      </c>
      <c r="F511" s="56">
        <f t="shared" si="25"/>
        <v>-0.0677290836653386</v>
      </c>
    </row>
    <row r="512" ht="23" customHeight="1" spans="1:6">
      <c r="A512" s="52"/>
      <c r="B512" s="53" t="s">
        <v>479</v>
      </c>
      <c r="C512" s="54">
        <v>2700</v>
      </c>
      <c r="D512" s="54">
        <v>2302</v>
      </c>
      <c r="E512" s="55">
        <f t="shared" si="24"/>
        <v>-398</v>
      </c>
      <c r="F512" s="56">
        <f t="shared" si="25"/>
        <v>-0.147407407407407</v>
      </c>
    </row>
    <row r="513" ht="23" customHeight="1" spans="1:6">
      <c r="A513" s="52"/>
      <c r="B513" s="53" t="s">
        <v>480</v>
      </c>
      <c r="C513" s="54">
        <v>2700</v>
      </c>
      <c r="D513" s="55">
        <v>2302</v>
      </c>
      <c r="E513" s="55">
        <f t="shared" si="24"/>
        <v>-398</v>
      </c>
      <c r="F513" s="56">
        <f t="shared" si="25"/>
        <v>-0.147407407407407</v>
      </c>
    </row>
    <row r="514" ht="23" customHeight="1" spans="1:6">
      <c r="A514" s="52"/>
      <c r="B514" s="53" t="s">
        <v>481</v>
      </c>
      <c r="C514" s="54">
        <v>3545</v>
      </c>
      <c r="D514" s="54">
        <v>3545</v>
      </c>
      <c r="E514" s="55">
        <f t="shared" si="24"/>
        <v>0</v>
      </c>
      <c r="F514" s="56">
        <f t="shared" si="25"/>
        <v>0</v>
      </c>
    </row>
    <row r="515" ht="23" customHeight="1" spans="1:6">
      <c r="A515" s="52"/>
      <c r="B515" s="53" t="s">
        <v>482</v>
      </c>
      <c r="C515" s="54">
        <v>3000</v>
      </c>
      <c r="D515" s="55">
        <v>3000</v>
      </c>
      <c r="E515" s="55">
        <f t="shared" si="24"/>
        <v>0</v>
      </c>
      <c r="F515" s="56">
        <f t="shared" si="25"/>
        <v>0</v>
      </c>
    </row>
    <row r="516" ht="23" customHeight="1" spans="1:6">
      <c r="A516" s="52"/>
      <c r="B516" s="53" t="s">
        <v>483</v>
      </c>
      <c r="C516" s="54">
        <v>545</v>
      </c>
      <c r="D516" s="55">
        <v>545</v>
      </c>
      <c r="E516" s="55">
        <f t="shared" si="24"/>
        <v>0</v>
      </c>
      <c r="F516" s="56">
        <f t="shared" si="25"/>
        <v>0</v>
      </c>
    </row>
    <row r="517" ht="23" customHeight="1" spans="1:6">
      <c r="A517" s="52"/>
      <c r="B517" s="53" t="s">
        <v>484</v>
      </c>
      <c r="C517" s="54">
        <v>30</v>
      </c>
      <c r="D517" s="54">
        <v>3</v>
      </c>
      <c r="E517" s="55">
        <f t="shared" si="24"/>
        <v>-27</v>
      </c>
      <c r="F517" s="56">
        <f t="shared" si="25"/>
        <v>-0.9</v>
      </c>
    </row>
    <row r="518" ht="23" customHeight="1" spans="1:6">
      <c r="A518" s="52"/>
      <c r="B518" s="53" t="s">
        <v>485</v>
      </c>
      <c r="C518" s="54">
        <v>30</v>
      </c>
      <c r="D518" s="55">
        <v>3</v>
      </c>
      <c r="E518" s="55">
        <f t="shared" si="24"/>
        <v>-27</v>
      </c>
      <c r="F518" s="56">
        <f t="shared" si="25"/>
        <v>-0.9</v>
      </c>
    </row>
    <row r="519" ht="23" customHeight="1" spans="1:6">
      <c r="A519" s="52" t="s">
        <v>486</v>
      </c>
      <c r="B519" s="53" t="s">
        <v>487</v>
      </c>
      <c r="C519" s="54">
        <v>12029</v>
      </c>
      <c r="D519" s="54">
        <v>9869</v>
      </c>
      <c r="E519" s="55">
        <f t="shared" si="24"/>
        <v>-2160</v>
      </c>
      <c r="F519" s="56">
        <f t="shared" si="25"/>
        <v>-0.179566048715604</v>
      </c>
    </row>
    <row r="520" ht="23" customHeight="1" spans="1:6">
      <c r="A520" s="52"/>
      <c r="B520" s="53" t="s">
        <v>488</v>
      </c>
      <c r="C520" s="54">
        <v>4217</v>
      </c>
      <c r="D520" s="54">
        <v>3400</v>
      </c>
      <c r="E520" s="55">
        <f t="shared" si="24"/>
        <v>-817</v>
      </c>
      <c r="F520" s="56">
        <f t="shared" si="25"/>
        <v>-0.193739625326061</v>
      </c>
    </row>
    <row r="521" ht="23" customHeight="1" spans="1:6">
      <c r="A521" s="52"/>
      <c r="B521" s="53" t="s">
        <v>59</v>
      </c>
      <c r="C521" s="54">
        <v>1527</v>
      </c>
      <c r="D521" s="55">
        <v>1499</v>
      </c>
      <c r="E521" s="55">
        <f t="shared" ref="E521:E547" si="26">D521-C521</f>
        <v>-28</v>
      </c>
      <c r="F521" s="56">
        <f t="shared" si="25"/>
        <v>-0.0183366077275704</v>
      </c>
    </row>
    <row r="522" ht="23" customHeight="1" spans="1:6">
      <c r="A522" s="52"/>
      <c r="B522" s="53" t="s">
        <v>60</v>
      </c>
      <c r="C522" s="54">
        <v>2343</v>
      </c>
      <c r="D522" s="55">
        <v>1652</v>
      </c>
      <c r="E522" s="55">
        <f t="shared" si="26"/>
        <v>-691</v>
      </c>
      <c r="F522" s="56">
        <f t="shared" si="25"/>
        <v>-0.294921041399915</v>
      </c>
    </row>
    <row r="523" ht="23" customHeight="1" spans="1:6">
      <c r="A523" s="52"/>
      <c r="B523" s="53" t="s">
        <v>489</v>
      </c>
      <c r="C523" s="54"/>
      <c r="D523" s="55">
        <v>15</v>
      </c>
      <c r="E523" s="55">
        <f t="shared" si="26"/>
        <v>15</v>
      </c>
      <c r="F523" s="56"/>
    </row>
    <row r="524" ht="23" customHeight="1" spans="1:6">
      <c r="A524" s="52"/>
      <c r="B524" s="53" t="s">
        <v>490</v>
      </c>
      <c r="C524" s="54">
        <v>0</v>
      </c>
      <c r="D524" s="55">
        <v>25</v>
      </c>
      <c r="E524" s="55">
        <f t="shared" si="26"/>
        <v>25</v>
      </c>
      <c r="F524" s="56"/>
    </row>
    <row r="525" ht="23" customHeight="1" spans="1:6">
      <c r="A525" s="52"/>
      <c r="B525" s="53" t="s">
        <v>63</v>
      </c>
      <c r="C525" s="54">
        <v>144</v>
      </c>
      <c r="D525" s="55">
        <v>161</v>
      </c>
      <c r="E525" s="55">
        <f t="shared" si="26"/>
        <v>17</v>
      </c>
      <c r="F525" s="56">
        <f>E525/C525</f>
        <v>0.118055555555556</v>
      </c>
    </row>
    <row r="526" ht="23" customHeight="1" spans="1:6">
      <c r="A526" s="52"/>
      <c r="B526" s="53" t="s">
        <v>491</v>
      </c>
      <c r="C526" s="54">
        <v>203</v>
      </c>
      <c r="D526" s="55">
        <v>48</v>
      </c>
      <c r="E526" s="55">
        <f t="shared" si="26"/>
        <v>-155</v>
      </c>
      <c r="F526" s="56">
        <f>E526/C526</f>
        <v>-0.763546798029557</v>
      </c>
    </row>
    <row r="527" ht="23" customHeight="1" spans="1:6">
      <c r="A527" s="52"/>
      <c r="B527" s="53" t="s">
        <v>492</v>
      </c>
      <c r="C527" s="54">
        <v>7000</v>
      </c>
      <c r="D527" s="54">
        <v>6314</v>
      </c>
      <c r="E527" s="55">
        <f t="shared" si="26"/>
        <v>-686</v>
      </c>
      <c r="F527" s="56">
        <f>E527/C527</f>
        <v>-0.098</v>
      </c>
    </row>
    <row r="528" ht="23" customHeight="1" spans="1:6">
      <c r="A528" s="52"/>
      <c r="B528" s="53" t="s">
        <v>60</v>
      </c>
      <c r="C528" s="54">
        <v>0</v>
      </c>
      <c r="D528" s="55">
        <v>818</v>
      </c>
      <c r="E528" s="55">
        <f t="shared" si="26"/>
        <v>818</v>
      </c>
      <c r="F528" s="56"/>
    </row>
    <row r="529" ht="23" customHeight="1" spans="1:6">
      <c r="A529" s="52"/>
      <c r="B529" s="53" t="s">
        <v>493</v>
      </c>
      <c r="C529" s="54">
        <v>0</v>
      </c>
      <c r="D529" s="55">
        <v>1208</v>
      </c>
      <c r="E529" s="55">
        <f t="shared" si="26"/>
        <v>1208</v>
      </c>
      <c r="F529" s="56"/>
    </row>
    <row r="530" ht="23" customHeight="1" spans="1:6">
      <c r="A530" s="52"/>
      <c r="B530" s="53" t="s">
        <v>494</v>
      </c>
      <c r="C530" s="54">
        <v>7000</v>
      </c>
      <c r="D530" s="55">
        <v>4288</v>
      </c>
      <c r="E530" s="55">
        <f t="shared" si="26"/>
        <v>-2712</v>
      </c>
      <c r="F530" s="56">
        <f>E530/C530</f>
        <v>-0.387428571428571</v>
      </c>
    </row>
    <row r="531" ht="23" customHeight="1" spans="1:6">
      <c r="A531" s="52"/>
      <c r="B531" s="53" t="s">
        <v>495</v>
      </c>
      <c r="C531" s="54">
        <v>812</v>
      </c>
      <c r="D531" s="54">
        <v>155</v>
      </c>
      <c r="E531" s="55">
        <f t="shared" si="26"/>
        <v>-657</v>
      </c>
      <c r="F531" s="56">
        <f>E531/C531</f>
        <v>-0.809113300492611</v>
      </c>
    </row>
    <row r="532" ht="23" customHeight="1" spans="1:6">
      <c r="A532" s="52"/>
      <c r="B532" s="53" t="s">
        <v>496</v>
      </c>
      <c r="C532" s="54">
        <v>75</v>
      </c>
      <c r="D532" s="55">
        <v>3</v>
      </c>
      <c r="E532" s="55">
        <f t="shared" si="26"/>
        <v>-72</v>
      </c>
      <c r="F532" s="56">
        <f>E532/C532</f>
        <v>-0.96</v>
      </c>
    </row>
    <row r="533" ht="23" customHeight="1" spans="1:6">
      <c r="A533" s="52"/>
      <c r="B533" s="53" t="s">
        <v>496</v>
      </c>
      <c r="C533" s="54"/>
      <c r="D533" s="55">
        <v>71</v>
      </c>
      <c r="E533" s="55">
        <f t="shared" si="26"/>
        <v>71</v>
      </c>
      <c r="F533" s="56"/>
    </row>
    <row r="534" ht="23" customHeight="1" spans="1:6">
      <c r="A534" s="52"/>
      <c r="B534" s="53" t="s">
        <v>497</v>
      </c>
      <c r="C534" s="54">
        <v>737</v>
      </c>
      <c r="D534" s="55">
        <v>81</v>
      </c>
      <c r="E534" s="55">
        <f t="shared" si="26"/>
        <v>-656</v>
      </c>
      <c r="F534" s="56">
        <f>E534/C534</f>
        <v>-0.890094979647218</v>
      </c>
    </row>
    <row r="535" ht="23" customHeight="1" spans="1:6">
      <c r="A535" s="52" t="s">
        <v>498</v>
      </c>
      <c r="B535" s="53" t="s">
        <v>499</v>
      </c>
      <c r="C535" s="54">
        <v>55261</v>
      </c>
      <c r="D535" s="54">
        <v>22</v>
      </c>
      <c r="E535" s="55">
        <f t="shared" si="26"/>
        <v>-55239</v>
      </c>
      <c r="F535" s="56">
        <f>E535/C535</f>
        <v>-0.999601889216627</v>
      </c>
    </row>
    <row r="536" ht="23" customHeight="1" spans="1:6">
      <c r="A536" s="52"/>
      <c r="B536" s="53"/>
      <c r="C536" s="54"/>
      <c r="D536" s="54"/>
      <c r="E536" s="55"/>
      <c r="F536" s="56"/>
    </row>
    <row r="537" ht="23" customHeight="1" spans="1:6">
      <c r="A537" s="52"/>
      <c r="B537" s="53"/>
      <c r="C537" s="54"/>
      <c r="D537" s="54"/>
      <c r="E537" s="55"/>
      <c r="F537" s="56"/>
    </row>
    <row r="538" ht="23" customHeight="1" spans="1:6">
      <c r="A538" s="52" t="s">
        <v>500</v>
      </c>
      <c r="B538" s="53" t="s">
        <v>501</v>
      </c>
      <c r="C538" s="54">
        <v>21000</v>
      </c>
      <c r="D538" s="54">
        <v>20310</v>
      </c>
      <c r="E538" s="55">
        <f t="shared" ref="E538:E549" si="27">D538-C538</f>
        <v>-690</v>
      </c>
      <c r="F538" s="56">
        <f t="shared" ref="F538:F547" si="28">E538/C538</f>
        <v>-0.0328571428571429</v>
      </c>
    </row>
    <row r="539" ht="23" customHeight="1" spans="1:6">
      <c r="A539" s="52"/>
      <c r="B539" s="53" t="s">
        <v>502</v>
      </c>
      <c r="C539" s="54">
        <v>21000</v>
      </c>
      <c r="D539" s="54">
        <v>20310</v>
      </c>
      <c r="E539" s="55">
        <f t="shared" si="27"/>
        <v>-690</v>
      </c>
      <c r="F539" s="56">
        <f t="shared" si="28"/>
        <v>-0.0328571428571429</v>
      </c>
    </row>
    <row r="540" ht="23" customHeight="1" spans="1:6">
      <c r="A540" s="52"/>
      <c r="B540" s="53" t="s">
        <v>503</v>
      </c>
      <c r="C540" s="54">
        <v>21000</v>
      </c>
      <c r="D540" s="55">
        <v>20310</v>
      </c>
      <c r="E540" s="55">
        <f t="shared" si="27"/>
        <v>-690</v>
      </c>
      <c r="F540" s="56">
        <f t="shared" si="28"/>
        <v>-0.0328571428571429</v>
      </c>
    </row>
    <row r="541" ht="23" customHeight="1" spans="1:6">
      <c r="A541" s="52" t="s">
        <v>504</v>
      </c>
      <c r="B541" s="53" t="s">
        <v>505</v>
      </c>
      <c r="C541" s="54">
        <v>2</v>
      </c>
      <c r="D541" s="54">
        <v>2</v>
      </c>
      <c r="E541" s="55">
        <f t="shared" si="27"/>
        <v>0</v>
      </c>
      <c r="F541" s="56">
        <f t="shared" si="28"/>
        <v>0</v>
      </c>
    </row>
    <row r="542" ht="23" customHeight="1" spans="1:6">
      <c r="A542" s="52"/>
      <c r="B542" s="53" t="s">
        <v>506</v>
      </c>
      <c r="C542" s="54">
        <v>2</v>
      </c>
      <c r="D542" s="55">
        <v>2</v>
      </c>
      <c r="E542" s="55">
        <f t="shared" si="27"/>
        <v>0</v>
      </c>
      <c r="F542" s="56">
        <f t="shared" si="28"/>
        <v>0</v>
      </c>
    </row>
    <row r="543" ht="23" customHeight="1" spans="1:6">
      <c r="A543" s="52"/>
      <c r="B543" s="52" t="s">
        <v>507</v>
      </c>
      <c r="C543" s="54">
        <v>1106728</v>
      </c>
      <c r="D543" s="55">
        <v>1136550</v>
      </c>
      <c r="E543" s="55">
        <f t="shared" si="27"/>
        <v>29822</v>
      </c>
      <c r="F543" s="56">
        <v>0.141052724788747</v>
      </c>
    </row>
    <row r="544" ht="23" customHeight="1" spans="1:6">
      <c r="A544" s="57" t="s">
        <v>508</v>
      </c>
      <c r="B544" s="55" t="s">
        <v>509</v>
      </c>
      <c r="C544" s="55">
        <v>834940</v>
      </c>
      <c r="D544" s="55">
        <f>SUM(D545:D548)</f>
        <v>1046700</v>
      </c>
      <c r="E544" s="55">
        <f t="shared" si="27"/>
        <v>211760</v>
      </c>
      <c r="F544" s="56">
        <f>E544/C544</f>
        <v>0.253623014827413</v>
      </c>
    </row>
    <row r="545" ht="23" customHeight="1" spans="1:6">
      <c r="A545" s="57">
        <v>1</v>
      </c>
      <c r="B545" s="55" t="s">
        <v>510</v>
      </c>
      <c r="C545" s="55">
        <v>667700</v>
      </c>
      <c r="D545" s="55">
        <v>667700</v>
      </c>
      <c r="E545" s="55">
        <f t="shared" si="27"/>
        <v>0</v>
      </c>
      <c r="F545" s="56">
        <f>E545/C545</f>
        <v>0</v>
      </c>
    </row>
    <row r="546" ht="23" customHeight="1" spans="1:6">
      <c r="A546" s="57">
        <v>2</v>
      </c>
      <c r="B546" s="55" t="s">
        <v>516</v>
      </c>
      <c r="C546" s="55">
        <v>167240</v>
      </c>
      <c r="D546" s="55">
        <v>219000</v>
      </c>
      <c r="E546" s="55">
        <f t="shared" si="27"/>
        <v>51760</v>
      </c>
      <c r="F546" s="56">
        <f>E546/C546</f>
        <v>0.309495336044009</v>
      </c>
    </row>
    <row r="547" ht="23" customHeight="1" spans="1:6">
      <c r="A547" s="57">
        <v>3</v>
      </c>
      <c r="B547" s="55" t="s">
        <v>511</v>
      </c>
      <c r="C547" s="55"/>
      <c r="D547" s="55">
        <v>80000</v>
      </c>
      <c r="E547" s="55">
        <f t="shared" si="27"/>
        <v>80000</v>
      </c>
      <c r="F547" s="56"/>
    </row>
    <row r="548" ht="23" customHeight="1" spans="1:6">
      <c r="A548" s="57">
        <v>4</v>
      </c>
      <c r="B548" s="55" t="s">
        <v>512</v>
      </c>
      <c r="C548" s="55"/>
      <c r="D548" s="55">
        <v>80000</v>
      </c>
      <c r="E548" s="55">
        <f t="shared" si="27"/>
        <v>80000</v>
      </c>
      <c r="F548" s="56"/>
    </row>
    <row r="549" ht="23" customHeight="1" spans="1:6">
      <c r="A549" s="57"/>
      <c r="B549" s="57" t="s">
        <v>513</v>
      </c>
      <c r="C549" s="55">
        <f>C543+C544</f>
        <v>1941668</v>
      </c>
      <c r="D549" s="55">
        <f>D543+D544</f>
        <v>2183250</v>
      </c>
      <c r="E549" s="55">
        <f t="shared" si="27"/>
        <v>241582</v>
      </c>
      <c r="F549" s="56">
        <f>E549/C549</f>
        <v>0.124419828724581</v>
      </c>
    </row>
  </sheetData>
  <autoFilter ref="A5:F549">
    <extLst/>
  </autoFilter>
  <mergeCells count="1">
    <mergeCell ref="A2:F2"/>
  </mergeCells>
  <pageMargins left="0.751388888888889" right="0.751388888888889" top="1" bottom="1" header="0.5" footer="0.5"/>
  <pageSetup paperSize="9" scale="92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7"/>
  <sheetViews>
    <sheetView workbookViewId="0">
      <selection activeCell="D13" sqref="D13"/>
    </sheetView>
  </sheetViews>
  <sheetFormatPr defaultColWidth="9" defaultRowHeight="13.5" customHeight="1"/>
  <cols>
    <col min="2" max="2" width="36.875" style="20" customWidth="1"/>
    <col min="3" max="3" width="16" style="20" customWidth="1"/>
    <col min="4" max="4" width="13.75" style="23" customWidth="1"/>
    <col min="5" max="5" width="13.125" style="24" customWidth="1"/>
    <col min="6" max="6" width="12.625" style="24" customWidth="1"/>
    <col min="7" max="247" width="9" style="24" customWidth="1"/>
    <col min="248" max="251" width="9" style="20" customWidth="1"/>
    <col min="252" max="16384" width="9" style="25"/>
  </cols>
  <sheetData>
    <row r="1" s="20" customFormat="1" ht="19" customHeight="1" spans="1:247">
      <c r="A1" s="26" t="s">
        <v>517</v>
      </c>
      <c r="B1" s="26"/>
      <c r="C1" s="26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</row>
    <row r="2" s="20" customFormat="1" ht="25.5" spans="2:247">
      <c r="B2" s="27" t="s">
        <v>518</v>
      </c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</row>
    <row r="3" s="20" customFormat="1" ht="32" customHeight="1" spans="1:247">
      <c r="A3" s="26"/>
      <c r="B3" s="37"/>
      <c r="C3" s="37"/>
      <c r="D3" s="38"/>
      <c r="E3" s="37"/>
      <c r="F3" s="39" t="s">
        <v>519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</row>
    <row r="4" s="21" customFormat="1" ht="43" customHeight="1" spans="1:247">
      <c r="A4" s="40" t="s">
        <v>3</v>
      </c>
      <c r="B4" s="41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</row>
    <row r="5" s="22" customFormat="1" ht="24" customHeight="1" spans="1:247">
      <c r="A5" s="40" t="s">
        <v>9</v>
      </c>
      <c r="B5" s="42" t="s">
        <v>520</v>
      </c>
      <c r="C5" s="43"/>
      <c r="D5" s="43">
        <v>2500</v>
      </c>
      <c r="E5" s="43">
        <f>D5-C5</f>
        <v>2500</v>
      </c>
      <c r="F5" s="4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s="22" customFormat="1" ht="24" customHeight="1" spans="1:247">
      <c r="A6" s="40" t="s">
        <v>25</v>
      </c>
      <c r="B6" s="42" t="s">
        <v>521</v>
      </c>
      <c r="C6" s="43">
        <v>1200</v>
      </c>
      <c r="D6" s="43">
        <v>1400</v>
      </c>
      <c r="E6" s="43">
        <f>D6-C6</f>
        <v>200</v>
      </c>
      <c r="F6" s="44">
        <f>E6/C6</f>
        <v>0.166666666666667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</row>
    <row r="7" s="22" customFormat="1" ht="24" customHeight="1" spans="1:247">
      <c r="A7" s="40" t="s">
        <v>43</v>
      </c>
      <c r="B7" s="42" t="s">
        <v>522</v>
      </c>
      <c r="C7" s="43">
        <v>8000</v>
      </c>
      <c r="D7" s="43">
        <v>10000</v>
      </c>
      <c r="E7" s="43">
        <f>D7-C7</f>
        <v>2000</v>
      </c>
      <c r="F7" s="44">
        <f>E7/C7</f>
        <v>0.25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</row>
    <row r="8" s="22" customFormat="1" ht="24" customHeight="1" spans="1:247">
      <c r="A8" s="40" t="s">
        <v>144</v>
      </c>
      <c r="B8" s="42" t="s">
        <v>523</v>
      </c>
      <c r="C8" s="43"/>
      <c r="D8" s="43">
        <v>420</v>
      </c>
      <c r="E8" s="43">
        <f>D8-C8</f>
        <v>420</v>
      </c>
      <c r="F8" s="4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</row>
    <row r="9" s="22" customFormat="1" ht="24" customHeight="1" spans="1:247">
      <c r="A9" s="40"/>
      <c r="B9" s="41" t="s">
        <v>524</v>
      </c>
      <c r="C9" s="43">
        <f>SUM(C5:C8)</f>
        <v>9200</v>
      </c>
      <c r="D9" s="43">
        <f>SUM(D5:D8)</f>
        <v>14320</v>
      </c>
      <c r="E9" s="43">
        <f>SUM(E5:E8)</f>
        <v>5120</v>
      </c>
      <c r="F9" s="44">
        <f>E9/C9</f>
        <v>0.556521739130435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</row>
    <row r="10" s="22" customFormat="1" ht="24" customHeight="1" spans="1:247">
      <c r="A10" s="40" t="s">
        <v>166</v>
      </c>
      <c r="B10" s="42" t="s">
        <v>44</v>
      </c>
      <c r="C10" s="43">
        <f>SUM(C11:C14)</f>
        <v>1668894</v>
      </c>
      <c r="D10" s="43">
        <f>SUM(D11:D14)</f>
        <v>1499213</v>
      </c>
      <c r="E10" s="43">
        <f>SUM(E11:E14)</f>
        <v>-169681</v>
      </c>
      <c r="F10" s="44">
        <f>E10/C10</f>
        <v>-0.101672724570883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</row>
    <row r="11" s="22" customFormat="1" ht="24" customHeight="1" spans="1:247">
      <c r="A11" s="40">
        <v>1</v>
      </c>
      <c r="B11" s="42" t="s">
        <v>525</v>
      </c>
      <c r="C11" s="43">
        <v>1048400</v>
      </c>
      <c r="D11" s="43">
        <f>510000+27000</f>
        <v>537000</v>
      </c>
      <c r="E11" s="43">
        <f>D11-C11</f>
        <v>-511400</v>
      </c>
      <c r="F11" s="44">
        <f>E11/C11</f>
        <v>-0.487790919496375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</row>
    <row r="12" s="22" customFormat="1" ht="24" customHeight="1" spans="1:247">
      <c r="A12" s="40">
        <v>2</v>
      </c>
      <c r="B12" s="42" t="s">
        <v>526</v>
      </c>
      <c r="C12" s="43">
        <v>63000</v>
      </c>
      <c r="D12" s="43">
        <v>390900</v>
      </c>
      <c r="E12" s="43">
        <f>D12-C12</f>
        <v>327900</v>
      </c>
      <c r="F12" s="44">
        <f>E12/C12</f>
        <v>5.2047619047619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</row>
    <row r="13" s="22" customFormat="1" ht="24" customHeight="1" spans="1:247">
      <c r="A13" s="40">
        <v>3</v>
      </c>
      <c r="B13" s="42" t="s">
        <v>47</v>
      </c>
      <c r="C13" s="43"/>
      <c r="D13" s="43">
        <v>18000</v>
      </c>
      <c r="E13" s="43">
        <f>D13-C13</f>
        <v>18000</v>
      </c>
      <c r="F13" s="4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s="22" customFormat="1" ht="24" customHeight="1" spans="1:247">
      <c r="A14" s="40">
        <v>4</v>
      </c>
      <c r="B14" s="45" t="s">
        <v>527</v>
      </c>
      <c r="C14" s="43">
        <v>557494</v>
      </c>
      <c r="D14" s="43">
        <v>553313</v>
      </c>
      <c r="E14" s="43">
        <f>D14-C14</f>
        <v>-4181</v>
      </c>
      <c r="F14" s="44">
        <f>E14/C14</f>
        <v>-0.00749963228303802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s="22" customFormat="1" ht="24" customHeight="1" spans="1:247">
      <c r="A15" s="40"/>
      <c r="B15" s="41" t="s">
        <v>53</v>
      </c>
      <c r="C15" s="43">
        <f>SUM(C9,C10)</f>
        <v>1678094</v>
      </c>
      <c r="D15" s="43">
        <f>SUM(D9,D10)</f>
        <v>1513533</v>
      </c>
      <c r="E15" s="43">
        <f>D15-C15</f>
        <v>-164561</v>
      </c>
      <c r="F15" s="44">
        <f>E15/C15</f>
        <v>-0.0980642323969933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</row>
    <row r="16" s="22" customFormat="1" customHeight="1" spans="2:251">
      <c r="B16" s="20"/>
      <c r="C16" s="20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0"/>
      <c r="IO16" s="20"/>
      <c r="IP16" s="20"/>
      <c r="IQ16" s="20"/>
    </row>
    <row r="17" s="21" customFormat="1" customHeight="1" spans="2:251">
      <c r="B17" s="20"/>
      <c r="C17" s="20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0"/>
      <c r="IO17" s="20"/>
      <c r="IP17" s="20"/>
      <c r="IQ17" s="20"/>
    </row>
  </sheetData>
  <mergeCells count="1">
    <mergeCell ref="B2:F2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0"/>
  <sheetViews>
    <sheetView workbookViewId="0">
      <selection activeCell="J15" sqref="J15"/>
    </sheetView>
  </sheetViews>
  <sheetFormatPr defaultColWidth="9" defaultRowHeight="13.5" customHeight="1"/>
  <cols>
    <col min="2" max="2" width="44.125" style="23" customWidth="1"/>
    <col min="3" max="3" width="13.5" style="23" customWidth="1"/>
    <col min="4" max="4" width="12.625" style="23" customWidth="1"/>
    <col min="5" max="5" width="14.625" style="24" customWidth="1"/>
    <col min="6" max="6" width="14.375" style="24" customWidth="1"/>
    <col min="7" max="247" width="9" style="24" customWidth="1"/>
    <col min="248" max="251" width="9" style="20" customWidth="1"/>
    <col min="252" max="16384" width="9" style="25"/>
  </cols>
  <sheetData>
    <row r="1" s="20" customFormat="1" ht="19" customHeight="1" spans="1:247">
      <c r="A1" s="26" t="s">
        <v>528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</row>
    <row r="2" s="20" customFormat="1" ht="25.5" spans="2:247">
      <c r="B2" s="27" t="s">
        <v>529</v>
      </c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</row>
    <row r="3" s="20" customFormat="1" ht="32" customHeight="1" spans="2:247">
      <c r="B3" s="23"/>
      <c r="C3" s="23"/>
      <c r="E3" s="24"/>
      <c r="F3" s="28" t="s">
        <v>519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</row>
    <row r="4" s="21" customFormat="1" ht="24" customHeight="1" spans="1:247">
      <c r="A4" s="29" t="s">
        <v>3</v>
      </c>
      <c r="B4" s="30" t="s">
        <v>530</v>
      </c>
      <c r="C4" s="30" t="s">
        <v>5</v>
      </c>
      <c r="D4" s="30" t="s">
        <v>6</v>
      </c>
      <c r="E4" s="30" t="s">
        <v>531</v>
      </c>
      <c r="F4" s="30" t="s">
        <v>532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</row>
    <row r="5" s="22" customFormat="1" ht="24" customHeight="1" spans="1:247">
      <c r="A5" s="29" t="s">
        <v>9</v>
      </c>
      <c r="B5" s="32" t="s">
        <v>533</v>
      </c>
      <c r="C5" s="33"/>
      <c r="D5" s="33">
        <v>900</v>
      </c>
      <c r="E5" s="33">
        <f t="shared" ref="E5:E18" si="0">D5-C5</f>
        <v>900</v>
      </c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s="22" customFormat="1" ht="24" customHeight="1" spans="1:247">
      <c r="A6" s="29" t="s">
        <v>25</v>
      </c>
      <c r="B6" s="32" t="s">
        <v>534</v>
      </c>
      <c r="C6" s="33">
        <v>1538894</v>
      </c>
      <c r="D6" s="33">
        <v>440000</v>
      </c>
      <c r="E6" s="33">
        <f t="shared" si="0"/>
        <v>-1098894</v>
      </c>
      <c r="F6" s="34">
        <f>E6/C6</f>
        <v>-0.714080372007429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</row>
    <row r="7" s="22" customFormat="1" ht="24" customHeight="1" spans="1:247">
      <c r="A7" s="29" t="s">
        <v>43</v>
      </c>
      <c r="B7" s="32" t="s">
        <v>535</v>
      </c>
      <c r="C7" s="33"/>
      <c r="D7" s="33">
        <v>20</v>
      </c>
      <c r="E7" s="33">
        <f t="shared" si="0"/>
        <v>20</v>
      </c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</row>
    <row r="8" s="22" customFormat="1" ht="24" customHeight="1" spans="1:247">
      <c r="A8" s="29" t="s">
        <v>144</v>
      </c>
      <c r="B8" s="32" t="s">
        <v>536</v>
      </c>
      <c r="C8" s="33">
        <v>24000</v>
      </c>
      <c r="D8" s="33">
        <v>176500</v>
      </c>
      <c r="E8" s="33">
        <f t="shared" si="0"/>
        <v>152500</v>
      </c>
      <c r="F8" s="34">
        <f>E8/C8</f>
        <v>6.35416666666667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</row>
    <row r="9" s="22" customFormat="1" ht="24" customHeight="1" spans="1:247">
      <c r="A9" s="29" t="s">
        <v>166</v>
      </c>
      <c r="B9" s="32" t="s">
        <v>537</v>
      </c>
      <c r="C9" s="33">
        <v>1200</v>
      </c>
      <c r="D9" s="33">
        <v>3000</v>
      </c>
      <c r="E9" s="33">
        <f t="shared" si="0"/>
        <v>1800</v>
      </c>
      <c r="F9" s="34">
        <f>E9/C9</f>
        <v>1.5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</row>
    <row r="10" s="22" customFormat="1" ht="24" customHeight="1" spans="1:247">
      <c r="A10" s="29" t="s">
        <v>184</v>
      </c>
      <c r="B10" s="32" t="s">
        <v>538</v>
      </c>
      <c r="C10" s="33">
        <v>54000</v>
      </c>
      <c r="D10" s="33">
        <v>51500</v>
      </c>
      <c r="E10" s="33">
        <f t="shared" si="0"/>
        <v>-2500</v>
      </c>
      <c r="F10" s="34">
        <f>E10/C10</f>
        <v>-0.0462962962962963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</row>
    <row r="11" s="22" customFormat="1" ht="24" customHeight="1" spans="1:247">
      <c r="A11" s="29" t="s">
        <v>210</v>
      </c>
      <c r="B11" s="32" t="s">
        <v>539</v>
      </c>
      <c r="C11" s="33"/>
      <c r="D11" s="33">
        <v>10</v>
      </c>
      <c r="E11" s="33">
        <f t="shared" si="0"/>
        <v>10</v>
      </c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</row>
    <row r="12" s="22" customFormat="1" ht="24" customHeight="1" spans="1:247">
      <c r="A12" s="29"/>
      <c r="B12" s="36" t="s">
        <v>540</v>
      </c>
      <c r="C12" s="33">
        <f>SUM(C5:C11)</f>
        <v>1618094</v>
      </c>
      <c r="D12" s="33">
        <f>SUM(D5:D11)</f>
        <v>671930</v>
      </c>
      <c r="E12" s="33">
        <f t="shared" si="0"/>
        <v>-946164</v>
      </c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</row>
    <row r="13" s="22" customFormat="1" ht="24" customHeight="1" spans="1:247">
      <c r="A13" s="29" t="s">
        <v>282</v>
      </c>
      <c r="B13" s="32" t="s">
        <v>541</v>
      </c>
      <c r="C13" s="33">
        <v>60000</v>
      </c>
      <c r="D13" s="33">
        <v>20000</v>
      </c>
      <c r="E13" s="33">
        <f t="shared" si="0"/>
        <v>-40000</v>
      </c>
      <c r="F13" s="34">
        <f>E13/C13</f>
        <v>-0.666666666666667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s="22" customFormat="1" ht="24" customHeight="1" spans="1:247">
      <c r="A14" s="29" t="s">
        <v>325</v>
      </c>
      <c r="B14" s="32" t="s">
        <v>542</v>
      </c>
      <c r="C14" s="33"/>
      <c r="D14" s="33">
        <v>160400</v>
      </c>
      <c r="E14" s="33">
        <f t="shared" si="0"/>
        <v>160400</v>
      </c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s="22" customFormat="1" ht="24" customHeight="1" spans="1:247">
      <c r="A15" s="29" t="s">
        <v>344</v>
      </c>
      <c r="B15" s="32" t="s">
        <v>510</v>
      </c>
      <c r="C15" s="33"/>
      <c r="D15" s="33">
        <v>300</v>
      </c>
      <c r="E15" s="33">
        <f t="shared" si="0"/>
        <v>300</v>
      </c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</row>
    <row r="16" s="22" customFormat="1" ht="24" customHeight="1" spans="1:247">
      <c r="A16" s="29" t="s">
        <v>358</v>
      </c>
      <c r="B16" s="32" t="s">
        <v>543</v>
      </c>
      <c r="C16" s="33"/>
      <c r="D16" s="33">
        <v>240000</v>
      </c>
      <c r="E16" s="33">
        <f t="shared" si="0"/>
        <v>240000</v>
      </c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</row>
    <row r="17" s="22" customFormat="1" ht="24" customHeight="1" spans="1:247">
      <c r="A17" s="29" t="s">
        <v>409</v>
      </c>
      <c r="B17" s="32" t="s">
        <v>512</v>
      </c>
      <c r="C17" s="33"/>
      <c r="D17" s="33">
        <v>420903</v>
      </c>
      <c r="E17" s="33">
        <f t="shared" si="0"/>
        <v>420903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</row>
    <row r="18" s="21" customFormat="1" ht="24" customHeight="1" spans="1:247">
      <c r="A18" s="29"/>
      <c r="B18" s="30" t="s">
        <v>544</v>
      </c>
      <c r="C18" s="30">
        <f>SUM(C12:C17)</f>
        <v>1678094</v>
      </c>
      <c r="D18" s="30">
        <f>SUM(D12:D17)</f>
        <v>1513533</v>
      </c>
      <c r="E18" s="33">
        <f t="shared" si="0"/>
        <v>-164561</v>
      </c>
      <c r="F18" s="34">
        <f>E18/C18</f>
        <v>-0.0980642323969933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</row>
    <row r="19" s="22" customFormat="1" customHeight="1" spans="2:251"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0"/>
      <c r="IO19" s="20"/>
      <c r="IP19" s="20"/>
      <c r="IQ19" s="20"/>
    </row>
    <row r="20" s="21" customFormat="1" customHeight="1" spans="2:251"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0"/>
      <c r="IO20" s="20"/>
      <c r="IP20" s="20"/>
      <c r="IQ20" s="20"/>
    </row>
  </sheetData>
  <mergeCells count="1">
    <mergeCell ref="B2:F2"/>
  </mergeCells>
  <pageMargins left="0.751388888888889" right="0.751388888888889" top="1" bottom="1" header="0.5" footer="0.5"/>
  <pageSetup paperSize="9" scale="81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workbookViewId="0">
      <selection activeCell="D5" sqref="D5"/>
    </sheetView>
  </sheetViews>
  <sheetFormatPr defaultColWidth="9" defaultRowHeight="13.5" outlineLevelCol="5"/>
  <cols>
    <col min="1" max="1" width="8.5" customWidth="1"/>
    <col min="2" max="2" width="48.875" customWidth="1"/>
    <col min="3" max="6" width="10.625" customWidth="1"/>
  </cols>
  <sheetData>
    <row r="1" ht="25" customHeight="1" spans="1:1">
      <c r="A1" s="4" t="s">
        <v>545</v>
      </c>
    </row>
    <row r="2" ht="22.5" spans="1:6">
      <c r="A2" s="13" t="s">
        <v>546</v>
      </c>
      <c r="B2" s="13"/>
      <c r="C2" s="13"/>
      <c r="D2" s="13"/>
      <c r="E2" s="13"/>
      <c r="F2" s="13"/>
    </row>
    <row r="3" ht="24" customHeight="1" spans="1:6">
      <c r="A3" s="14"/>
      <c r="B3" s="15"/>
      <c r="C3" s="5"/>
      <c r="D3" s="4"/>
      <c r="E3" s="4"/>
      <c r="F3" s="5" t="s">
        <v>519</v>
      </c>
    </row>
    <row r="4" ht="42" customHeight="1" spans="1:6">
      <c r="A4" s="1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ht="23" customHeight="1" spans="1:6">
      <c r="A5" s="16" t="s">
        <v>9</v>
      </c>
      <c r="B5" s="17" t="s">
        <v>547</v>
      </c>
      <c r="C5" s="18">
        <f>SUM(C6:C11)</f>
        <v>10157</v>
      </c>
      <c r="D5" s="18">
        <f>SUM(D6:D11)</f>
        <v>16072</v>
      </c>
      <c r="E5" s="11">
        <f>D5-C5</f>
        <v>5915</v>
      </c>
      <c r="F5" s="12">
        <f>E5/C5</f>
        <v>0.582356995175741</v>
      </c>
    </row>
    <row r="6" ht="23" customHeight="1" spans="1:6">
      <c r="A6" s="16"/>
      <c r="B6" s="17" t="s">
        <v>548</v>
      </c>
      <c r="C6" s="18"/>
      <c r="D6" s="11"/>
      <c r="E6" s="11"/>
      <c r="F6" s="11"/>
    </row>
    <row r="7" ht="23" customHeight="1" spans="1:6">
      <c r="A7" s="16"/>
      <c r="B7" s="17" t="s">
        <v>549</v>
      </c>
      <c r="C7" s="18">
        <v>10157</v>
      </c>
      <c r="D7" s="11">
        <v>16072</v>
      </c>
      <c r="E7" s="11">
        <f>D7-C7</f>
        <v>5915</v>
      </c>
      <c r="F7" s="12">
        <f>E7/C7</f>
        <v>0.582356995175741</v>
      </c>
    </row>
    <row r="8" ht="23" customHeight="1" spans="1:6">
      <c r="A8" s="16"/>
      <c r="B8" s="17" t="s">
        <v>550</v>
      </c>
      <c r="C8" s="18"/>
      <c r="D8" s="11"/>
      <c r="E8" s="11"/>
      <c r="F8" s="11"/>
    </row>
    <row r="9" ht="23" customHeight="1" spans="1:6">
      <c r="A9" s="16"/>
      <c r="B9" s="17" t="s">
        <v>551</v>
      </c>
      <c r="C9" s="18"/>
      <c r="D9" s="11"/>
      <c r="E9" s="11"/>
      <c r="F9" s="11"/>
    </row>
    <row r="10" ht="23" customHeight="1" spans="1:6">
      <c r="A10" s="16"/>
      <c r="B10" s="17" t="s">
        <v>552</v>
      </c>
      <c r="C10" s="18"/>
      <c r="D10" s="11"/>
      <c r="E10" s="11"/>
      <c r="F10" s="11"/>
    </row>
    <row r="11" ht="23" customHeight="1" spans="1:6">
      <c r="A11" s="16"/>
      <c r="B11" s="17" t="s">
        <v>553</v>
      </c>
      <c r="C11" s="18"/>
      <c r="D11" s="11"/>
      <c r="E11" s="11"/>
      <c r="F11" s="11"/>
    </row>
    <row r="12" ht="23" customHeight="1" spans="1:6">
      <c r="A12" s="16" t="s">
        <v>25</v>
      </c>
      <c r="B12" s="17" t="s">
        <v>554</v>
      </c>
      <c r="C12" s="18"/>
      <c r="D12" s="11"/>
      <c r="E12" s="11"/>
      <c r="F12" s="11"/>
    </row>
    <row r="13" ht="23" customHeight="1" spans="1:6">
      <c r="A13" s="16"/>
      <c r="B13" s="17" t="s">
        <v>555</v>
      </c>
      <c r="C13" s="18"/>
      <c r="D13" s="11"/>
      <c r="E13" s="11"/>
      <c r="F13" s="11"/>
    </row>
    <row r="14" ht="23" customHeight="1" spans="1:6">
      <c r="A14" s="16"/>
      <c r="B14" s="17" t="s">
        <v>556</v>
      </c>
      <c r="C14" s="18"/>
      <c r="D14" s="11"/>
      <c r="E14" s="11"/>
      <c r="F14" s="11"/>
    </row>
    <row r="15" ht="23" customHeight="1" spans="1:6">
      <c r="A15" s="16"/>
      <c r="B15" s="17" t="s">
        <v>557</v>
      </c>
      <c r="C15" s="18"/>
      <c r="D15" s="11"/>
      <c r="E15" s="11"/>
      <c r="F15" s="11"/>
    </row>
    <row r="16" ht="23" customHeight="1" spans="1:6">
      <c r="A16" s="16" t="s">
        <v>43</v>
      </c>
      <c r="B16" s="17" t="s">
        <v>558</v>
      </c>
      <c r="C16" s="18"/>
      <c r="D16" s="11"/>
      <c r="E16" s="11"/>
      <c r="F16" s="11"/>
    </row>
    <row r="17" ht="23" customHeight="1" spans="1:6">
      <c r="A17" s="16"/>
      <c r="B17" s="17" t="s">
        <v>559</v>
      </c>
      <c r="C17" s="18"/>
      <c r="D17" s="11"/>
      <c r="E17" s="11"/>
      <c r="F17" s="11"/>
    </row>
    <row r="18" ht="23" customHeight="1" spans="1:6">
      <c r="A18" s="16"/>
      <c r="B18" s="17" t="s">
        <v>560</v>
      </c>
      <c r="C18" s="18"/>
      <c r="D18" s="11"/>
      <c r="E18" s="11"/>
      <c r="F18" s="11"/>
    </row>
    <row r="19" ht="23" customHeight="1" spans="1:6">
      <c r="A19" s="16"/>
      <c r="B19" s="17" t="s">
        <v>561</v>
      </c>
      <c r="C19" s="18"/>
      <c r="D19" s="11"/>
      <c r="E19" s="11"/>
      <c r="F19" s="11"/>
    </row>
    <row r="20" ht="23" customHeight="1" spans="1:6">
      <c r="A20" s="16" t="s">
        <v>144</v>
      </c>
      <c r="B20" s="17" t="s">
        <v>562</v>
      </c>
      <c r="C20" s="18"/>
      <c r="D20" s="11"/>
      <c r="E20" s="11"/>
      <c r="F20" s="11"/>
    </row>
    <row r="21" ht="23" customHeight="1" spans="1:6">
      <c r="A21" s="16"/>
      <c r="B21" s="17" t="s">
        <v>563</v>
      </c>
      <c r="C21" s="18"/>
      <c r="D21" s="11"/>
      <c r="E21" s="11"/>
      <c r="F21" s="11"/>
    </row>
    <row r="22" ht="23" customHeight="1" spans="1:6">
      <c r="A22" s="16"/>
      <c r="B22" s="17" t="s">
        <v>564</v>
      </c>
      <c r="C22" s="18"/>
      <c r="D22" s="11"/>
      <c r="E22" s="11"/>
      <c r="F22" s="11"/>
    </row>
    <row r="23" ht="23" customHeight="1" spans="1:6">
      <c r="A23" s="16"/>
      <c r="B23" s="17" t="s">
        <v>565</v>
      </c>
      <c r="C23" s="18"/>
      <c r="D23" s="11"/>
      <c r="E23" s="11"/>
      <c r="F23" s="11"/>
    </row>
    <row r="24" ht="23" customHeight="1" spans="1:6">
      <c r="A24" s="16" t="s">
        <v>166</v>
      </c>
      <c r="B24" s="17" t="s">
        <v>566</v>
      </c>
      <c r="C24" s="18"/>
      <c r="D24" s="11"/>
      <c r="E24" s="11"/>
      <c r="F24" s="11"/>
    </row>
    <row r="25" ht="23" customHeight="1" spans="1:6">
      <c r="A25" s="16" t="s">
        <v>184</v>
      </c>
      <c r="B25" s="17" t="s">
        <v>525</v>
      </c>
      <c r="C25" s="18">
        <v>47</v>
      </c>
      <c r="D25" s="11">
        <v>47</v>
      </c>
      <c r="E25" s="11">
        <f>D25-C25</f>
        <v>0</v>
      </c>
      <c r="F25" s="12">
        <f>E25/C25</f>
        <v>0</v>
      </c>
    </row>
    <row r="26" ht="23" customHeight="1" spans="1:6">
      <c r="A26" s="16" t="s">
        <v>210</v>
      </c>
      <c r="B26" s="17" t="s">
        <v>527</v>
      </c>
      <c r="C26" s="18"/>
      <c r="D26" s="11">
        <v>75</v>
      </c>
      <c r="E26" s="11"/>
      <c r="F26" s="11"/>
    </row>
    <row r="27" ht="23" customHeight="1" spans="1:6">
      <c r="A27" s="16"/>
      <c r="B27" s="19" t="s">
        <v>53</v>
      </c>
      <c r="C27" s="18">
        <f>SUM(C5,C12,C16,C20,C24,C25,C26)</f>
        <v>10204</v>
      </c>
      <c r="D27" s="18">
        <f>SUM(D5,D12,D16,D20,D24,D25,D26)</f>
        <v>16194</v>
      </c>
      <c r="E27" s="11">
        <f>D27-C27</f>
        <v>5990</v>
      </c>
      <c r="F27" s="12">
        <f>E27/C27</f>
        <v>0.58702469619757</v>
      </c>
    </row>
  </sheetData>
  <mergeCells count="1">
    <mergeCell ref="A2:F2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7" sqref="D7:D11"/>
    </sheetView>
  </sheetViews>
  <sheetFormatPr defaultColWidth="9" defaultRowHeight="13.5" outlineLevelCol="5"/>
  <cols>
    <col min="2" max="2" width="30.375" customWidth="1"/>
    <col min="3" max="6" width="10.625" customWidth="1"/>
  </cols>
  <sheetData>
    <row r="1" ht="21" customHeight="1" spans="1:3">
      <c r="A1" s="1" t="s">
        <v>567</v>
      </c>
      <c r="B1" s="1"/>
      <c r="C1" s="1"/>
    </row>
    <row r="2" ht="43" customHeight="1" spans="1:6">
      <c r="A2" s="2" t="s">
        <v>568</v>
      </c>
      <c r="B2" s="2"/>
      <c r="C2" s="2"/>
      <c r="D2" s="2"/>
      <c r="E2" s="2"/>
      <c r="F2" s="2"/>
    </row>
    <row r="3" ht="23" customHeight="1" spans="1:6">
      <c r="A3" s="3"/>
      <c r="B3" s="4"/>
      <c r="C3" s="5"/>
      <c r="D3" s="4"/>
      <c r="E3" s="4"/>
      <c r="F3" s="5" t="s">
        <v>519</v>
      </c>
    </row>
    <row r="4" ht="48" customHeight="1" spans="1:6">
      <c r="A4" s="6" t="s">
        <v>3</v>
      </c>
      <c r="B4" s="6" t="s">
        <v>569</v>
      </c>
      <c r="C4" s="7" t="s">
        <v>5</v>
      </c>
      <c r="D4" s="7" t="s">
        <v>6</v>
      </c>
      <c r="E4" s="7" t="s">
        <v>7</v>
      </c>
      <c r="F4" s="7" t="s">
        <v>8</v>
      </c>
    </row>
    <row r="5" ht="27" customHeight="1" spans="1:6">
      <c r="A5" s="8" t="s">
        <v>9</v>
      </c>
      <c r="B5" s="9" t="s">
        <v>570</v>
      </c>
      <c r="C5" s="10">
        <f>SUM(C6:C9)</f>
        <v>6840</v>
      </c>
      <c r="D5" s="10">
        <f>SUM(D6:D9)</f>
        <v>10337</v>
      </c>
      <c r="E5" s="11">
        <f t="shared" ref="E5:E12" si="0">D5-C5</f>
        <v>3497</v>
      </c>
      <c r="F5" s="12">
        <f t="shared" ref="F5:F12" si="1">E5/C5</f>
        <v>0.511257309941521</v>
      </c>
    </row>
    <row r="6" ht="27" customHeight="1" spans="1:6">
      <c r="A6" s="8"/>
      <c r="B6" s="9" t="s">
        <v>571</v>
      </c>
      <c r="C6" s="10"/>
      <c r="D6" s="11"/>
      <c r="E6" s="11"/>
      <c r="F6" s="11"/>
    </row>
    <row r="7" ht="27" customHeight="1" spans="1:6">
      <c r="A7" s="8"/>
      <c r="B7" s="9" t="s">
        <v>572</v>
      </c>
      <c r="C7" s="10">
        <v>6840</v>
      </c>
      <c r="D7" s="11">
        <v>10337</v>
      </c>
      <c r="E7" s="11">
        <f t="shared" si="0"/>
        <v>3497</v>
      </c>
      <c r="F7" s="12">
        <f t="shared" si="1"/>
        <v>0.511257309941521</v>
      </c>
    </row>
    <row r="8" ht="27" customHeight="1" spans="1:6">
      <c r="A8" s="8"/>
      <c r="B8" s="9" t="s">
        <v>573</v>
      </c>
      <c r="C8" s="10"/>
      <c r="D8" s="11"/>
      <c r="E8" s="11"/>
      <c r="F8" s="11"/>
    </row>
    <row r="9" ht="27" customHeight="1" spans="1:6">
      <c r="A9" s="8"/>
      <c r="B9" s="9" t="s">
        <v>574</v>
      </c>
      <c r="C9" s="10"/>
      <c r="D9" s="11"/>
      <c r="E9" s="11"/>
      <c r="F9" s="11"/>
    </row>
    <row r="10" ht="27" customHeight="1" spans="1:6">
      <c r="A10" s="8" t="s">
        <v>25</v>
      </c>
      <c r="B10" s="9" t="s">
        <v>575</v>
      </c>
      <c r="C10" s="10">
        <v>270</v>
      </c>
      <c r="D10" s="11">
        <v>260</v>
      </c>
      <c r="E10" s="11">
        <f t="shared" si="0"/>
        <v>-10</v>
      </c>
      <c r="F10" s="12">
        <f t="shared" si="1"/>
        <v>-0.037037037037037</v>
      </c>
    </row>
    <row r="11" ht="27" customHeight="1" spans="1:6">
      <c r="A11" s="8" t="s">
        <v>43</v>
      </c>
      <c r="B11" s="9" t="s">
        <v>576</v>
      </c>
      <c r="C11" s="10">
        <v>47</v>
      </c>
      <c r="D11" s="11">
        <v>122</v>
      </c>
      <c r="E11" s="11">
        <f t="shared" si="0"/>
        <v>75</v>
      </c>
      <c r="F11" s="12">
        <f t="shared" si="1"/>
        <v>1.59574468085106</v>
      </c>
    </row>
    <row r="12" ht="27" customHeight="1" spans="1:6">
      <c r="A12" s="8" t="s">
        <v>144</v>
      </c>
      <c r="B12" s="9" t="s">
        <v>543</v>
      </c>
      <c r="C12" s="10">
        <v>3047</v>
      </c>
      <c r="D12" s="11">
        <v>5475</v>
      </c>
      <c r="E12" s="11">
        <f t="shared" si="0"/>
        <v>2428</v>
      </c>
      <c r="F12" s="12">
        <f t="shared" si="1"/>
        <v>0.796849360026255</v>
      </c>
    </row>
    <row r="13" ht="27" customHeight="1" spans="1:6">
      <c r="A13" s="8"/>
      <c r="B13" s="6"/>
      <c r="C13" s="10"/>
      <c r="D13" s="11"/>
      <c r="E13" s="11"/>
      <c r="F13" s="11"/>
    </row>
    <row r="14" ht="27" customHeight="1" spans="1:6">
      <c r="A14" s="8"/>
      <c r="B14" s="11"/>
      <c r="C14" s="11"/>
      <c r="D14" s="11"/>
      <c r="E14" s="11"/>
      <c r="F14" s="11"/>
    </row>
    <row r="15" ht="27" customHeight="1" spans="1:6">
      <c r="A15" s="8"/>
      <c r="B15" s="6" t="s">
        <v>513</v>
      </c>
      <c r="C15" s="10">
        <f>C5+C10+C11+C12</f>
        <v>10204</v>
      </c>
      <c r="D15" s="10">
        <f>D5+D10+D11+D12</f>
        <v>16194</v>
      </c>
      <c r="E15" s="11">
        <f>D15-C15</f>
        <v>5990</v>
      </c>
      <c r="F15" s="12">
        <f>E15/C15</f>
        <v>0.58702469619757</v>
      </c>
    </row>
    <row r="16" ht="27" customHeight="1"/>
  </sheetData>
  <mergeCells count="2">
    <mergeCell ref="A1:C1"/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一般公共收入</vt:lpstr>
      <vt:lpstr>一般公共支出（含镇乡代编） </vt:lpstr>
      <vt:lpstr>一般公共支出（本级）</vt:lpstr>
      <vt:lpstr>基金收入</vt:lpstr>
      <vt:lpstr>基金支出</vt:lpstr>
      <vt:lpstr>国有资本经营收入</vt:lpstr>
      <vt:lpstr>国有资本经营支出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2022-11-16T02:53:00Z</dcterms:created>
  <dcterms:modified xsi:type="dcterms:W3CDTF">2023-01-10T12:47:51Z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