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 firstSheet="1" activeTab="4"/>
  </bookViews>
  <sheets>
    <sheet name="19收（全区）" sheetId="1" r:id="rId1"/>
    <sheet name="19收（本级）" sheetId="31" r:id="rId2"/>
    <sheet name="19支出（本级）" sheetId="32" r:id="rId3"/>
    <sheet name="19转移性支出" sheetId="33" r:id="rId4"/>
    <sheet name="基金（全区）" sheetId="29" r:id="rId5"/>
    <sheet name="基金（区级）" sheetId="30" r:id="rId6"/>
    <sheet name="社保基金预算调整表" sheetId="28" r:id="rId7"/>
  </sheets>
  <definedNames>
    <definedName name="_xlnm._FilterDatabase" localSheetId="2" hidden="1">'19支出（本级）'!$A$4:$F$490</definedName>
    <definedName name="_xlnm.Print_Titles" localSheetId="2">'19支出（本级）'!$4:$4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sz val="9"/>
            <rFont val="宋体"/>
            <charset val="134"/>
          </rPr>
          <t>514</t>
        </r>
      </text>
    </comment>
  </commentList>
</comments>
</file>

<file path=xl/sharedStrings.xml><?xml version="1.0" encoding="utf-8"?>
<sst xmlns="http://schemas.openxmlformats.org/spreadsheetml/2006/main" count="747" uniqueCount="547">
  <si>
    <t>2019年海曙区一般公共预算收入预算调整表</t>
  </si>
  <si>
    <t xml:space="preserve">        单位:万元</t>
  </si>
  <si>
    <t>收入项目</t>
  </si>
  <si>
    <t>2019年年初预算</t>
  </si>
  <si>
    <t>2019年调整预算</t>
  </si>
  <si>
    <t>比年初预算+-%</t>
  </si>
  <si>
    <t>一、中央收入</t>
  </si>
  <si>
    <t xml:space="preserve">  1、消费税</t>
  </si>
  <si>
    <t xml:space="preserve">  2、增值税</t>
  </si>
  <si>
    <t xml:space="preserve">  3、企业所得税60%</t>
  </si>
  <si>
    <t xml:space="preserve">  4、个人所得税60%</t>
  </si>
  <si>
    <t xml:space="preserve">  5、改征增值税</t>
  </si>
  <si>
    <t xml:space="preserve">  6、营业税</t>
  </si>
  <si>
    <t>二、地方收入</t>
  </si>
  <si>
    <t xml:space="preserve">  1、增值税</t>
  </si>
  <si>
    <t xml:space="preserve">  2、改征增值税</t>
  </si>
  <si>
    <t>其中：金融保险业改增增值税</t>
  </si>
  <si>
    <t xml:space="preserve">  3、营业税</t>
  </si>
  <si>
    <t>其中：其他金融保险业营业税</t>
  </si>
  <si>
    <t xml:space="preserve">  4、企业所得税40%</t>
  </si>
  <si>
    <t xml:space="preserve">  5、个人所得税40%</t>
  </si>
  <si>
    <t xml:space="preserve">  6、资源税</t>
  </si>
  <si>
    <t xml:space="preserve">  7、城建税</t>
  </si>
  <si>
    <t>其中：成品油税费改革城建税转出</t>
  </si>
  <si>
    <t xml:space="preserve">  8、房产税</t>
  </si>
  <si>
    <t xml:space="preserve">  9、印花税</t>
  </si>
  <si>
    <t xml:space="preserve">  10、土地使用税</t>
  </si>
  <si>
    <t xml:space="preserve">  11、土地增值税</t>
  </si>
  <si>
    <t xml:space="preserve">  12、车船税</t>
  </si>
  <si>
    <t xml:space="preserve">  13、契税</t>
  </si>
  <si>
    <t xml:space="preserve">  14、耕占税</t>
  </si>
  <si>
    <t xml:space="preserve">  15、环境保护税</t>
  </si>
  <si>
    <t xml:space="preserve">  16、其他税收收入</t>
  </si>
  <si>
    <t xml:space="preserve">  17、非税收入小计</t>
  </si>
  <si>
    <t xml:space="preserve">  ⑴教育费附加</t>
  </si>
  <si>
    <t xml:space="preserve">  ⑵地方教育附加</t>
  </si>
  <si>
    <t xml:space="preserve">  ⑶文化事业建设费</t>
  </si>
  <si>
    <t xml:space="preserve">  ⑷残疾人就业保障金</t>
  </si>
  <si>
    <t xml:space="preserve">  ⑸教育资金收入</t>
  </si>
  <si>
    <t xml:space="preserve">  ⑹农田水利建设资金收入</t>
  </si>
  <si>
    <t xml:space="preserve">  ⑺森林植被恢复费</t>
  </si>
  <si>
    <t xml:space="preserve">  ⑻水利建设专项收入</t>
  </si>
  <si>
    <t xml:space="preserve">  ⑼行政事业性收费</t>
  </si>
  <si>
    <t>其中：水土保持设施费</t>
  </si>
  <si>
    <t xml:space="preserve">      排污费</t>
  </si>
  <si>
    <t xml:space="preserve">  ⑽罚没收入</t>
  </si>
  <si>
    <t xml:space="preserve">  ⑾国有资本经营收入</t>
  </si>
  <si>
    <t xml:space="preserve">  ⑿国有资源有偿使用收入</t>
  </si>
  <si>
    <t>其中：矿产资源补偿费</t>
  </si>
  <si>
    <t xml:space="preserve">      水资源费</t>
  </si>
  <si>
    <t xml:space="preserve">      新增建设用地土地有偿使用费收入</t>
  </si>
  <si>
    <t xml:space="preserve">  ⒀政府住房基金收入</t>
  </si>
  <si>
    <t xml:space="preserve">  ⒁其他收入</t>
  </si>
  <si>
    <t>合计</t>
  </si>
  <si>
    <t>2019年海曙区本级一般公共预算收入预算调整表</t>
  </si>
  <si>
    <t>2019年度海曙区本级一般公共预算支出预算调整表</t>
  </si>
  <si>
    <t>单位：万元</t>
  </si>
  <si>
    <t>科目编码</t>
  </si>
  <si>
    <t>科目名称</t>
  </si>
  <si>
    <t>上年结转</t>
  </si>
  <si>
    <t>年初预算</t>
  </si>
  <si>
    <t>调整预算</t>
  </si>
  <si>
    <t>增减（+-）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</si>
  <si>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</si>
  <si>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</si>
  <si>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</si>
  <si>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</si>
  <si>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</si>
  <si>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</si>
  <si>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</si>
  <si>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</si>
  <si>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</si>
  <si>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</si>
  <si>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</si>
  <si>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</si>
  <si>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</si>
  <si>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专项业务活动</t>
  </si>
  <si>
    <t xml:space="preserve">    信访事务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</si>
  <si>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</si>
  <si>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</si>
  <si>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</si>
  <si>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</si>
  <si>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</si>
  <si>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</si>
  <si>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</si>
  <si>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</si>
  <si>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</si>
  <si>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</si>
  <si>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</si>
  <si>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</si>
  <si>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</si>
  <si>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</si>
  <si>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海关事务</t>
  </si>
  <si>
    <t xml:space="preserve">    其他海关事务支出</t>
  </si>
  <si>
    <t xml:space="preserve">  人力资源事务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</si>
  <si>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</si>
  <si>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</si>
  <si>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</si>
  <si>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</si>
  <si>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</si>
  <si>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</si>
  <si>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</si>
  <si>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</si>
  <si>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</si>
  <si>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</si>
  <si>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</si>
  <si>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</si>
  <si>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</si>
  <si>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</si>
  <si>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</si>
  <si>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</si>
  <si>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</si>
  <si>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</si>
  <si>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</si>
  <si>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公务员事务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</si>
  <si>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</si>
  <si>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</si>
  <si>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</si>
  <si>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</si>
  <si>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</si>
  <si>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</si>
  <si>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</si>
  <si>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市场监督管理事务</t>
  </si>
  <si>
    <t>2013801</t>
  </si>
  <si>
    <t>2013802</t>
  </si>
  <si>
    <t>2013803</t>
  </si>
  <si>
    <t>2013804</t>
  </si>
  <si>
    <t xml:space="preserve">    市场监督管理专项</t>
  </si>
  <si>
    <t>2013806</t>
  </si>
  <si>
    <t xml:space="preserve">    消费者权益保护</t>
  </si>
  <si>
    <t>2013811</t>
  </si>
  <si>
    <t xml:space="preserve">    标准化管理</t>
  </si>
  <si>
    <t>2013899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</si>
  <si>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</si>
  <si>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</si>
  <si>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</si>
  <si>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</si>
  <si>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</si>
  <si>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人民防空</t>
  </si>
  <si>
    <t xml:space="preserve">    民兵</t>
  </si>
  <si>
    <t>公共安全支出</t>
  </si>
  <si>
    <t xml:space="preserve">  公安</t>
  </si>
  <si>
    <t xml:space="preserve">    其他公安支出</t>
  </si>
  <si>
    <t xml:space="preserve">  检察</t>
  </si>
  <si>
    <t xml:space="preserve">  法院</t>
  </si>
  <si>
    <t xml:space="preserve">    “两庭”建设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</si>
  <si>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</si>
  <si>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</si>
  <si>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</si>
  <si>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</si>
  <si>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</si>
  <si>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</si>
  <si>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</si>
  <si>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</si>
  <si>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</si>
  <si>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</si>
  <si>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</si>
  <si>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</si>
  <si>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</si>
  <si>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</si>
  <si>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</si>
  <si>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</si>
  <si>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</si>
  <si>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</si>
  <si>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</si>
  <si>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</si>
  <si>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</si>
  <si>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</si>
  <si>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教育费附加安排的支出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</si>
  <si>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</si>
  <si>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</si>
  <si>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</si>
  <si>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</si>
  <si>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</si>
  <si>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</si>
  <si>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</si>
  <si>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</si>
  <si>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</si>
  <si>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</si>
  <si>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  产业技术研究与开发</t>
  </si>
  <si>
    <t xml:space="preserve">  科技条件与服务</t>
  </si>
  <si>
    <t xml:space="preserve">    科技条件专项</t>
  </si>
  <si>
    <t xml:space="preserve">  科学技术普及</t>
  </si>
  <si>
    <t xml:space="preserve">    机构运行</t>
  </si>
  <si>
    <t xml:space="preserve">    科普活动</t>
  </si>
  <si>
    <t xml:space="preserve">  科技交流与合作</t>
  </si>
  <si>
    <t xml:space="preserve">    国际交流与合作</t>
  </si>
  <si>
    <t xml:space="preserve">    其他科技交流与合作支出</t>
  </si>
  <si>
    <t xml:space="preserve">  科技重大项目</t>
  </si>
  <si>
    <t xml:space="preserve">    科技重大专项</t>
  </si>
  <si>
    <t xml:space="preserve">  其他科学技术支出(款)</t>
  </si>
  <si>
    <t xml:space="preserve">    科技奖励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</si>
  <si>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</si>
  <si>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</si>
  <si>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</si>
  <si>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</si>
  <si>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</si>
  <si>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</si>
  <si>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</si>
  <si>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</si>
  <si>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</si>
  <si>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</si>
  <si>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</si>
  <si>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</si>
  <si>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历史名城与古迹</t>
  </si>
  <si>
    <t xml:space="preserve">    其他文物支出</t>
  </si>
  <si>
    <t xml:space="preserve">  体育</t>
  </si>
  <si>
    <t xml:space="preserve">    群众体育</t>
  </si>
  <si>
    <t xml:space="preserve">  新闻出版广播影视</t>
  </si>
  <si>
    <t xml:space="preserve">    新闻通讯</t>
  </si>
  <si>
    <t xml:space="preserve">    其他新闻出版广播影视支出</t>
  </si>
  <si>
    <t xml:space="preserve">  广播电视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</si>
  <si>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</si>
  <si>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</si>
  <si>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</si>
  <si>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</si>
  <si>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</si>
  <si>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</si>
  <si>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</si>
  <si>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</si>
  <si>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</si>
  <si>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</si>
  <si>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</si>
  <si>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</si>
  <si>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</si>
  <si>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</si>
  <si>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</si>
  <si>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</si>
  <si>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</si>
  <si>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</si>
  <si>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</si>
  <si>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</si>
  <si>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</si>
  <si>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</si>
  <si>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</si>
  <si>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</si>
  <si>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 xml:space="preserve">    其他行政事业单位离退休支出</t>
  </si>
  <si>
    <t xml:space="preserve">  就业补助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</si>
  <si>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</si>
  <si>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</si>
  <si>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</si>
  <si>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</si>
  <si>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</si>
  <si>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</si>
  <si>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</si>
  <si>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</si>
  <si>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</si>
  <si>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</si>
  <si>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</si>
  <si>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</si>
  <si>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</si>
  <si>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</si>
  <si>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</si>
  <si>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</si>
  <si>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</si>
  <si>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</si>
  <si>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</si>
  <si>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</si>
  <si>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</si>
  <si>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</si>
  <si>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</si>
  <si>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</si>
  <si>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</si>
  <si>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</si>
  <si>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</si>
  <si>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</si>
  <si>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</si>
  <si>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</si>
  <si>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</si>
  <si>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</si>
  <si>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</si>
  <si>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</si>
  <si>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</si>
  <si>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退役军人管理事务</t>
  </si>
  <si>
    <t>2082801</t>
  </si>
  <si>
    <t>2082802</t>
  </si>
  <si>
    <t>2082804</t>
  </si>
  <si>
    <t xml:space="preserve">    拥军优属</t>
  </si>
  <si>
    <t>2082850</t>
  </si>
  <si>
    <t>2082899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</si>
  <si>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</si>
  <si>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</si>
  <si>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</si>
  <si>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</si>
  <si>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</si>
  <si>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</si>
  <si>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</si>
  <si>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</si>
  <si>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</si>
  <si>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</si>
  <si>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</si>
  <si>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</si>
  <si>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</si>
  <si>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</si>
  <si>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</si>
  <si>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</si>
  <si>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</si>
  <si>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</si>
  <si>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</si>
  <si>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</si>
  <si>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</si>
  <si>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</si>
  <si>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其他计划生育事务支出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</si>
  <si>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</si>
  <si>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</si>
  <si>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</si>
  <si>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</si>
  <si>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</si>
  <si>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</si>
  <si>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</si>
  <si>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</si>
  <si>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</si>
  <si>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医疗保障政策管理</t>
  </si>
  <si>
    <t xml:space="preserve">  老龄卫生健康事务</t>
  </si>
  <si>
    <t xml:space="preserve">    老龄卫生健康事务</t>
  </si>
  <si>
    <t>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</si>
  <si>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</si>
  <si>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</si>
  <si>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</si>
  <si>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</si>
  <si>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</si>
  <si>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自然生态保护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</si>
  <si>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</si>
  <si>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</si>
  <si>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</si>
  <si>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</si>
  <si>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</si>
  <si>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可再生能源(款)</t>
  </si>
  <si>
    <t xml:space="preserve">    可再生能源(项)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</si>
  <si>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</si>
  <si>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</si>
  <si>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</si>
  <si>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</si>
  <si>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</si>
  <si>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</si>
  <si>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</si>
  <si>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</si>
  <si>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</si>
  <si>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</si>
  <si>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</si>
  <si>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</si>
  <si>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</si>
  <si>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</si>
  <si>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</si>
  <si>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</si>
  <si>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</si>
  <si>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</si>
  <si>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</si>
  <si>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</si>
  <si>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</si>
  <si>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</si>
  <si>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</si>
  <si>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</si>
  <si>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</si>
  <si>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</si>
  <si>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</si>
  <si>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</si>
  <si>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</si>
  <si>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</si>
  <si>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</si>
  <si>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森林培育</t>
  </si>
  <si>
    <t xml:space="preserve">    林业技术推广</t>
  </si>
  <si>
    <t xml:space="preserve">    森林生态效益补偿</t>
  </si>
  <si>
    <t xml:space="preserve">    林业执法与监督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</si>
  <si>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</si>
  <si>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</si>
  <si>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</si>
  <si>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</si>
  <si>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</si>
  <si>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</si>
  <si>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</si>
  <si>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</si>
  <si>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水资源节约管理与保护</t>
  </si>
  <si>
    <t xml:space="preserve">    防汛</t>
  </si>
  <si>
    <t xml:space="preserve">    大中型水库移民后期扶持专项支出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</si>
  <si>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</si>
  <si>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</si>
  <si>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</si>
  <si>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</si>
  <si>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其他扶贫支出</t>
  </si>
  <si>
    <t xml:space="preserve">  农业综合开发</t>
  </si>
  <si>
    <t xml:space="preserve">    土地治理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</si>
  <si>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</si>
  <si>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</si>
  <si>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</si>
  <si>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</si>
  <si>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</si>
  <si>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</si>
  <si>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</si>
  <si>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</si>
  <si>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</si>
  <si>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</si>
  <si>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</si>
  <si>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</si>
  <si>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</si>
  <si>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</si>
  <si>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</si>
  <si>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</si>
  <si>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对出租车的补贴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</si>
  <si>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</si>
  <si>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</si>
  <si>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</si>
  <si>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</si>
  <si>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>资源勘探信息等支出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</si>
  <si>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</si>
  <si>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</si>
  <si>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</si>
  <si>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</si>
  <si>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</si>
  <si>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</si>
  <si>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</si>
  <si>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</si>
  <si>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</si>
  <si>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</si>
  <si>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</si>
  <si>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</si>
  <si>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</si>
  <si>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</si>
  <si>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</si>
  <si>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</si>
  <si>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</si>
  <si>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金融支出</t>
  </si>
  <si>
    <t xml:space="preserve">  金融发展支出</t>
  </si>
  <si>
    <t xml:space="preserve">    其他金融发展支出</t>
  </si>
  <si>
    <t>援助其他地区支出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</si>
  <si>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</si>
  <si>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</si>
  <si>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</si>
  <si>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</si>
  <si>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</si>
  <si>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</si>
  <si>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</si>
  <si>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</si>
  <si>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</si>
  <si>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</si>
  <si>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</si>
  <si>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其他国土资源事务支出</t>
  </si>
  <si>
    <t xml:space="preserve">  测绘事务</t>
  </si>
  <si>
    <t xml:space="preserve">    基础测绘</t>
  </si>
  <si>
    <t xml:space="preserve">  气象事务</t>
  </si>
  <si>
    <t xml:space="preserve">    气象事业机构</t>
  </si>
  <si>
    <t xml:space="preserve">    气象探测</t>
  </si>
  <si>
    <t xml:space="preserve">    气象服务</t>
  </si>
  <si>
    <t xml:space="preserve">    气象装备保障维护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</si>
  <si>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</si>
  <si>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</si>
  <si>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</si>
  <si>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</si>
  <si>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保障性住房租金补贴</t>
  </si>
  <si>
    <t xml:space="preserve">  住房改革支出</t>
  </si>
  <si>
    <t xml:space="preserve">    住房公积金</t>
  </si>
  <si>
    <t xml:space="preserve">    提租补贴</t>
  </si>
  <si>
    <t>粮油物资储备支出</t>
  </si>
  <si>
    <t xml:space="preserve">  粮油事务</t>
  </si>
  <si>
    <t xml:space="preserve">    其他粮油事务支出</t>
  </si>
  <si>
    <t>灾害防治及应急管理支出</t>
  </si>
  <si>
    <t xml:space="preserve">  应急管理事务</t>
  </si>
  <si>
    <t>2240101</t>
  </si>
  <si>
    <t>2240102</t>
  </si>
  <si>
    <t>2240150</t>
  </si>
  <si>
    <t>2240199</t>
  </si>
  <si>
    <t xml:space="preserve">    其他应急管理支出</t>
  </si>
  <si>
    <t xml:space="preserve">  物资事务</t>
  </si>
  <si>
    <t xml:space="preserve">    其他物资事务支出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</si>
  <si>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</si>
  <si>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</si>
  <si>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</si>
  <si>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</si>
  <si>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</si>
  <si>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</si>
  <si>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2019年转移性支出调整预算表</t>
  </si>
  <si>
    <t xml:space="preserve">   </t>
  </si>
  <si>
    <t>单元：万元</t>
  </si>
  <si>
    <t>地区</t>
  </si>
  <si>
    <t>上年结余</t>
  </si>
  <si>
    <t>章水镇</t>
  </si>
  <si>
    <t>龙观乡</t>
  </si>
  <si>
    <t>横街镇</t>
  </si>
  <si>
    <t>鄞江镇</t>
  </si>
  <si>
    <t>洞桥镇</t>
  </si>
  <si>
    <t>集仕港镇</t>
  </si>
  <si>
    <t>古林镇</t>
  </si>
  <si>
    <t>高桥镇</t>
  </si>
  <si>
    <t>石碶街道</t>
  </si>
  <si>
    <t>2019年海曙区政府性基金预算收支预算调整表</t>
  </si>
  <si>
    <t>支出项目</t>
  </si>
  <si>
    <t>国有土地使用权出让收入</t>
  </si>
  <si>
    <t>上解支出</t>
  </si>
  <si>
    <t>国有土地收益基金收入</t>
  </si>
  <si>
    <t>征地和拆迁补偿支出</t>
  </si>
  <si>
    <t>农业土地开发资金收入</t>
  </si>
  <si>
    <t>土地出让业务费</t>
  </si>
  <si>
    <t>彩票公益金收入</t>
  </si>
  <si>
    <t>补助被征地农民</t>
  </si>
  <si>
    <t>城市基础设施配套费收入</t>
  </si>
  <si>
    <t>土地开发支出</t>
  </si>
  <si>
    <t>上级补助收入</t>
  </si>
  <si>
    <t>廉租住房</t>
  </si>
  <si>
    <t>专项债券收入</t>
  </si>
  <si>
    <t>污水处理</t>
  </si>
  <si>
    <t>表土剥离</t>
  </si>
  <si>
    <t>基本农田建设资金</t>
  </si>
  <si>
    <t>城市建设支出</t>
  </si>
  <si>
    <t>农村基础设施建设支出</t>
  </si>
  <si>
    <t>化债支出（含专项债利息）</t>
  </si>
  <si>
    <t>国有土地收益基金支出</t>
  </si>
  <si>
    <t>农业土地开发资金支出</t>
  </si>
  <si>
    <t>棚户区改造专项债券收入安排的支出</t>
  </si>
  <si>
    <t>城市基础设施配套费支出</t>
  </si>
  <si>
    <t>彩票公益金支出</t>
  </si>
  <si>
    <t>上级补助支出（不含土地出让）</t>
  </si>
  <si>
    <t>其他支出</t>
  </si>
  <si>
    <t>备注：因上级政策调整，国有土地收益基金、农业土地开发资金等市级以上提留暂停计提。</t>
  </si>
  <si>
    <t>2019年海曙区本级政府性基金预算收支预算调整表</t>
  </si>
  <si>
    <t>化债支出</t>
  </si>
  <si>
    <t>补助镇（乡）街道支出</t>
  </si>
  <si>
    <t>2019年海曙区社会保险基金预算调整表</t>
  </si>
  <si>
    <t>社会保险基金险种</t>
  </si>
  <si>
    <t>本年收入</t>
  </si>
  <si>
    <t>本年支出</t>
  </si>
  <si>
    <t>本年收支结余</t>
  </si>
  <si>
    <t>年末滚存结余</t>
  </si>
  <si>
    <t>社会保险费收入</t>
  </si>
  <si>
    <t>利息收入</t>
  </si>
  <si>
    <t>财政补贴收入</t>
  </si>
  <si>
    <t>转移收入</t>
  </si>
  <si>
    <t>上级（基金）补助收入</t>
  </si>
  <si>
    <t>其他收入</t>
  </si>
  <si>
    <t>收入合计</t>
  </si>
  <si>
    <t>社会保险待遇支出</t>
  </si>
  <si>
    <t>转移支出</t>
  </si>
  <si>
    <t>支出合计</t>
  </si>
  <si>
    <t>1、城乡居民养老保险基金</t>
  </si>
  <si>
    <t>2、被征地人员养老保险基金（区级）</t>
  </si>
  <si>
    <t>3、城镇居民养老保险基金</t>
  </si>
  <si>
    <t>4、新型农村养老保险基金</t>
  </si>
  <si>
    <t>5、机关事业养老保险基金</t>
  </si>
  <si>
    <t>6、事业养老保险基金（区级）</t>
  </si>
  <si>
    <t>养老基金小计</t>
  </si>
  <si>
    <t>1、城乡居民医疗保险基金</t>
  </si>
  <si>
    <t>2、公务员医疗补助基金</t>
  </si>
  <si>
    <t>3、机关子女医疗保险基金</t>
  </si>
  <si>
    <t>医保基金小计</t>
  </si>
  <si>
    <t>1、促进就业专项资金</t>
  </si>
  <si>
    <t>2、养老保险专项资金</t>
  </si>
  <si>
    <t>3、医疗保险专项资金</t>
  </si>
  <si>
    <t>专项资金小计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</si>
</sst>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_ * #,##0_ ;_ * \-#,##0_ ;_ * &quot;-&quot;??_ ;_ @_ "/>
    <numFmt numFmtId="178" formatCode="#,##0_ "/>
    <numFmt numFmtId="179" formatCode="0.0%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sz val="11"/>
      <color indexed="8"/>
      <name val="仿宋"/>
      <charset val="134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b/>
      <sz val="22"/>
      <name val="方正小标宋简体"/>
      <charset val="134"/>
    </font>
    <font>
      <b/>
      <sz val="20"/>
      <name val="方正小标宋简体"/>
      <charset val="134"/>
    </font>
    <font>
      <sz val="12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3" borderId="10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7" fontId="3" fillId="0" borderId="1" xfId="8" applyNumberFormat="1" applyFont="1" applyFill="1" applyBorder="1" applyAlignment="1" applyProtection="1">
      <alignment horizontal="right" vertical="center"/>
      <protection locked="0"/>
    </xf>
    <xf numFmtId="177" fontId="4" fillId="0" borderId="1" xfId="8" applyNumberFormat="1" applyFont="1" applyFill="1" applyBorder="1" applyAlignment="1" applyProtection="1">
      <alignment horizontal="right" vertical="center"/>
      <protection locked="0"/>
    </xf>
    <xf numFmtId="177" fontId="4" fillId="0" borderId="1" xfId="8" applyNumberFormat="1" applyFont="1" applyFill="1" applyBorder="1" applyAlignment="1" applyProtection="1">
      <alignment horizontal="right" vertical="center"/>
    </xf>
    <xf numFmtId="177" fontId="3" fillId="0" borderId="1" xfId="8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12" fillId="0" borderId="0" xfId="52">
      <alignment vertical="center"/>
    </xf>
    <xf numFmtId="0" fontId="13" fillId="0" borderId="0" xfId="52" applyNumberFormat="1" applyFont="1" applyFill="1" applyBorder="1" applyAlignment="1">
      <alignment horizontal="center" vertical="center"/>
    </xf>
    <xf numFmtId="0" fontId="14" fillId="0" borderId="0" xfId="52" applyNumberFormat="1" applyFont="1" applyFill="1" applyBorder="1" applyAlignment="1">
      <alignment vertical="center"/>
    </xf>
    <xf numFmtId="0" fontId="14" fillId="0" borderId="0" xfId="52" applyNumberFormat="1" applyFont="1" applyFill="1" applyBorder="1" applyAlignment="1">
      <alignment vertical="center" wrapText="1"/>
    </xf>
    <xf numFmtId="0" fontId="14" fillId="0" borderId="0" xfId="52" applyNumberFormat="1" applyFont="1" applyFill="1" applyBorder="1" applyAlignment="1">
      <alignment horizontal="right" vertical="center"/>
    </xf>
    <xf numFmtId="0" fontId="15" fillId="0" borderId="1" xfId="52" applyNumberFormat="1" applyFont="1" applyFill="1" applyBorder="1" applyAlignment="1">
      <alignment horizontal="center" vertical="center"/>
    </xf>
    <xf numFmtId="0" fontId="15" fillId="0" borderId="1" xfId="52" applyNumberFormat="1" applyFont="1" applyFill="1" applyBorder="1" applyAlignment="1">
      <alignment horizontal="center" vertical="center" wrapText="1"/>
    </xf>
    <xf numFmtId="0" fontId="15" fillId="0" borderId="0" xfId="52" applyFont="1">
      <alignment vertical="center"/>
    </xf>
    <xf numFmtId="0" fontId="16" fillId="0" borderId="1" xfId="52" applyNumberFormat="1" applyFont="1" applyFill="1" applyBorder="1" applyAlignment="1">
      <alignment vertical="center"/>
    </xf>
    <xf numFmtId="0" fontId="16" fillId="0" borderId="1" xfId="52" applyNumberFormat="1" applyFont="1" applyFill="1" applyBorder="1" applyAlignment="1">
      <alignment vertical="center" wrapText="1"/>
    </xf>
    <xf numFmtId="0" fontId="16" fillId="0" borderId="0" xfId="52" applyFont="1">
      <alignment vertical="center"/>
    </xf>
    <xf numFmtId="0" fontId="16" fillId="0" borderId="3" xfId="52" applyNumberFormat="1" applyFont="1" applyFill="1" applyBorder="1" applyAlignment="1">
      <alignment vertical="center"/>
    </xf>
    <xf numFmtId="0" fontId="16" fillId="0" borderId="4" xfId="52" applyNumberFormat="1" applyFont="1" applyFill="1" applyBorder="1" applyAlignment="1">
      <alignment vertical="center" wrapText="1"/>
    </xf>
    <xf numFmtId="0" fontId="11" fillId="0" borderId="1" xfId="0" applyFont="1" applyBorder="1">
      <alignment vertical="center"/>
    </xf>
    <xf numFmtId="0" fontId="16" fillId="0" borderId="5" xfId="52" applyNumberFormat="1" applyFont="1" applyFill="1" applyBorder="1" applyAlignment="1">
      <alignment vertical="center"/>
    </xf>
    <xf numFmtId="0" fontId="15" fillId="0" borderId="1" xfId="52" applyNumberFormat="1" applyFont="1" applyFill="1" applyBorder="1" applyAlignment="1">
      <alignment vertical="center"/>
    </xf>
    <xf numFmtId="0" fontId="16" fillId="0" borderId="6" xfId="52" applyNumberFormat="1" applyFont="1" applyFill="1" applyBorder="1" applyAlignment="1">
      <alignment horizontal="left" vertical="center"/>
    </xf>
    <xf numFmtId="0" fontId="16" fillId="0" borderId="7" xfId="52" applyNumberFormat="1" applyFont="1" applyFill="1" applyBorder="1" applyAlignment="1">
      <alignment horizontal="left" vertical="center"/>
    </xf>
    <xf numFmtId="0" fontId="16" fillId="0" borderId="4" xfId="52" applyNumberFormat="1" applyFont="1" applyFill="1" applyBorder="1" applyAlignment="1">
      <alignment horizontal="left" vertical="center"/>
    </xf>
    <xf numFmtId="0" fontId="12" fillId="0" borderId="0" xfId="52" applyFont="1">
      <alignment vertical="center"/>
    </xf>
    <xf numFmtId="0" fontId="16" fillId="0" borderId="0" xfId="52" applyNumberFormat="1" applyFont="1" applyFill="1" applyBorder="1" applyAlignment="1">
      <alignment horizontal="right" vertical="center"/>
    </xf>
    <xf numFmtId="0" fontId="16" fillId="0" borderId="4" xfId="5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19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</xf>
    <xf numFmtId="0" fontId="17" fillId="0" borderId="0" xfId="0" applyFont="1" applyFill="1" applyAlignment="1"/>
    <xf numFmtId="0" fontId="4" fillId="0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left"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/>
    </xf>
    <xf numFmtId="0" fontId="11" fillId="0" borderId="2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11" fillId="0" borderId="1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179" fontId="3" fillId="0" borderId="1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  <cellStyle name="常规 3" xfId="51"/>
    <cellStyle name="常规_18基金（本级）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51"/>
  <sheetViews>
    <sheetView workbookViewId="0">
      <selection activeCell="B7" sqref="B7"/>
    </sheetView>
  </sheetViews>
  <sheetFormatPr defaultColWidth="9" defaultRowHeight="18.95" customHeight="1" outlineLevelCol="3"/>
  <cols>
    <col min="1" max="1" width="32.75" style="82" customWidth="1"/>
    <col min="2" max="4" width="20.625" style="82" customWidth="1"/>
    <col min="5" max="16384" width="9" style="82"/>
  </cols>
  <sheetData>
    <row r="1" ht="32.25" customHeight="1" spans="1:4">
      <c r="A1" s="73" t="s">
        <v>0</v>
      </c>
      <c r="B1" s="73"/>
      <c r="C1" s="73"/>
      <c r="D1" s="73"/>
    </row>
    <row r="2" ht="19.5" customHeight="1" spans="1:4">
      <c r="A2" s="74" t="s">
        <v>1</v>
      </c>
      <c r="B2" s="74"/>
      <c r="C2" s="74"/>
      <c r="D2" s="74"/>
    </row>
    <row r="3" s="22" customFormat="1" ht="20.1" customHeight="1" spans="1:4">
      <c r="A3" s="75" t="s">
        <v>2</v>
      </c>
      <c r="B3" s="75" t="s">
        <v>3</v>
      </c>
      <c r="C3" s="75" t="s">
        <v>4</v>
      </c>
      <c r="D3" s="75" t="s">
        <v>5</v>
      </c>
    </row>
    <row r="4" s="21" customFormat="1" ht="18" customHeight="1" spans="1:4">
      <c r="A4" s="76" t="s">
        <v>6</v>
      </c>
      <c r="B4" s="77">
        <f>SUM(B5:B10)</f>
        <v>765400</v>
      </c>
      <c r="C4" s="77">
        <f>SUM(C5:C10)</f>
        <v>728520</v>
      </c>
      <c r="D4" s="83">
        <f>C4/B4-1</f>
        <v>-0.0481839561013849</v>
      </c>
    </row>
    <row r="5" s="22" customFormat="1" ht="18" customHeight="1" spans="1:4">
      <c r="A5" s="56" t="s">
        <v>7</v>
      </c>
      <c r="B5" s="79">
        <v>8170</v>
      </c>
      <c r="C5" s="79">
        <v>10000</v>
      </c>
      <c r="D5" s="83">
        <f t="shared" ref="D5:D51" si="0">C5/B5-1</f>
        <v>0.223990208078335</v>
      </c>
    </row>
    <row r="6" s="22" customFormat="1" ht="18" customHeight="1" spans="1:4">
      <c r="A6" s="56" t="s">
        <v>8</v>
      </c>
      <c r="B6" s="79">
        <v>240800</v>
      </c>
      <c r="C6" s="79">
        <v>234600</v>
      </c>
      <c r="D6" s="83">
        <f t="shared" si="0"/>
        <v>-0.0257475083056479</v>
      </c>
    </row>
    <row r="7" s="22" customFormat="1" ht="18" customHeight="1" spans="1:4">
      <c r="A7" s="56" t="s">
        <v>9</v>
      </c>
      <c r="B7" s="79">
        <v>260820</v>
      </c>
      <c r="C7" s="79">
        <v>192750</v>
      </c>
      <c r="D7" s="83">
        <f t="shared" si="0"/>
        <v>-0.260984587071544</v>
      </c>
    </row>
    <row r="8" s="22" customFormat="1" ht="18" customHeight="1" spans="1:4">
      <c r="A8" s="56" t="s">
        <v>10</v>
      </c>
      <c r="B8" s="79">
        <v>95000</v>
      </c>
      <c r="C8" s="79">
        <v>108450</v>
      </c>
      <c r="D8" s="83">
        <f t="shared" si="0"/>
        <v>0.141578947368421</v>
      </c>
    </row>
    <row r="9" s="22" customFormat="1" ht="18" customHeight="1" spans="1:4">
      <c r="A9" s="56" t="s">
        <v>11</v>
      </c>
      <c r="B9" s="79">
        <v>159150</v>
      </c>
      <c r="C9" s="79">
        <v>182720</v>
      </c>
      <c r="D9" s="83">
        <f t="shared" si="0"/>
        <v>0.148099277411247</v>
      </c>
    </row>
    <row r="10" s="22" customFormat="1" ht="18" customHeight="1" spans="1:4">
      <c r="A10" s="56" t="s">
        <v>12</v>
      </c>
      <c r="B10" s="79">
        <v>1460</v>
      </c>
      <c r="C10" s="79"/>
      <c r="D10" s="83">
        <f t="shared" si="0"/>
        <v>-1</v>
      </c>
    </row>
    <row r="11" s="21" customFormat="1" ht="18" customHeight="1" spans="1:4">
      <c r="A11" s="76" t="s">
        <v>13</v>
      </c>
      <c r="B11" s="77">
        <f>SUM(B12:B13,B15,B17:B20,B22:B30,B31)</f>
        <v>1124600</v>
      </c>
      <c r="C11" s="77">
        <f>SUM(C12:C13,C15,C17:C20,C22:C30,C31)</f>
        <v>1124600</v>
      </c>
      <c r="D11" s="83">
        <f t="shared" si="0"/>
        <v>0</v>
      </c>
    </row>
    <row r="12" s="22" customFormat="1" ht="18" customHeight="1" spans="1:4">
      <c r="A12" s="56" t="s">
        <v>14</v>
      </c>
      <c r="B12" s="79">
        <v>240800</v>
      </c>
      <c r="C12" s="79">
        <v>234600</v>
      </c>
      <c r="D12" s="83">
        <f t="shared" si="0"/>
        <v>-0.0257475083056479</v>
      </c>
    </row>
    <row r="13" s="22" customFormat="1" ht="18" customHeight="1" spans="1:4">
      <c r="A13" s="56" t="s">
        <v>15</v>
      </c>
      <c r="B13" s="79">
        <v>159150</v>
      </c>
      <c r="C13" s="79">
        <f>169840+12880</f>
        <v>182720</v>
      </c>
      <c r="D13" s="83">
        <f t="shared" si="0"/>
        <v>0.148099277411247</v>
      </c>
    </row>
    <row r="14" s="22" customFormat="1" ht="18" customHeight="1" spans="1:4">
      <c r="A14" s="56" t="s">
        <v>16</v>
      </c>
      <c r="B14" s="79">
        <v>40000</v>
      </c>
      <c r="C14" s="79">
        <v>45630</v>
      </c>
      <c r="D14" s="83">
        <f t="shared" si="0"/>
        <v>0.14075</v>
      </c>
    </row>
    <row r="15" s="22" customFormat="1" ht="18" customHeight="1" spans="1:4">
      <c r="A15" s="56" t="s">
        <v>17</v>
      </c>
      <c r="B15" s="79">
        <v>1460</v>
      </c>
      <c r="C15" s="79"/>
      <c r="D15" s="83">
        <f t="shared" si="0"/>
        <v>-1</v>
      </c>
    </row>
    <row r="16" s="22" customFormat="1" ht="18" customHeight="1" spans="1:4">
      <c r="A16" s="56" t="s">
        <v>18</v>
      </c>
      <c r="B16" s="79">
        <v>1100</v>
      </c>
      <c r="C16" s="79"/>
      <c r="D16" s="83">
        <f t="shared" si="0"/>
        <v>-1</v>
      </c>
    </row>
    <row r="17" s="22" customFormat="1" ht="18" customHeight="1" spans="1:4">
      <c r="A17" s="56" t="s">
        <v>19</v>
      </c>
      <c r="B17" s="79">
        <v>174000</v>
      </c>
      <c r="C17" s="79">
        <v>128500</v>
      </c>
      <c r="D17" s="83">
        <f t="shared" si="0"/>
        <v>-0.261494252873563</v>
      </c>
    </row>
    <row r="18" s="22" customFormat="1" ht="18" customHeight="1" spans="1:4">
      <c r="A18" s="56" t="s">
        <v>20</v>
      </c>
      <c r="B18" s="79">
        <v>63400</v>
      </c>
      <c r="C18" s="79">
        <v>72300</v>
      </c>
      <c r="D18" s="83">
        <f t="shared" si="0"/>
        <v>0.140378548895899</v>
      </c>
    </row>
    <row r="19" s="22" customFormat="1" ht="18" customHeight="1" spans="1:4">
      <c r="A19" s="56" t="s">
        <v>21</v>
      </c>
      <c r="B19" s="79">
        <v>1300</v>
      </c>
      <c r="C19" s="79">
        <v>920</v>
      </c>
      <c r="D19" s="83">
        <f t="shared" si="0"/>
        <v>-0.292307692307692</v>
      </c>
    </row>
    <row r="20" s="22" customFormat="1" ht="18" customHeight="1" spans="1:4">
      <c r="A20" s="56" t="s">
        <v>22</v>
      </c>
      <c r="B20" s="79">
        <v>65000</v>
      </c>
      <c r="C20" s="79">
        <v>58600</v>
      </c>
      <c r="D20" s="83">
        <f t="shared" si="0"/>
        <v>-0.0984615384615385</v>
      </c>
    </row>
    <row r="21" s="22" customFormat="1" ht="18" customHeight="1" spans="1:4">
      <c r="A21" s="56" t="s">
        <v>23</v>
      </c>
      <c r="B21" s="79"/>
      <c r="C21" s="79"/>
      <c r="D21" s="83"/>
    </row>
    <row r="22" s="22" customFormat="1" ht="18" customHeight="1" spans="1:4">
      <c r="A22" s="56" t="s">
        <v>24</v>
      </c>
      <c r="B22" s="79">
        <v>63000</v>
      </c>
      <c r="C22" s="79">
        <v>33200</v>
      </c>
      <c r="D22" s="83">
        <f t="shared" si="0"/>
        <v>-0.473015873015873</v>
      </c>
    </row>
    <row r="23" s="22" customFormat="1" ht="18" customHeight="1" spans="1:4">
      <c r="A23" s="56" t="s">
        <v>25</v>
      </c>
      <c r="B23" s="79">
        <v>18000</v>
      </c>
      <c r="C23" s="79">
        <v>15000</v>
      </c>
      <c r="D23" s="83">
        <f t="shared" si="0"/>
        <v>-0.166666666666667</v>
      </c>
    </row>
    <row r="24" s="22" customFormat="1" ht="18" customHeight="1" spans="1:4">
      <c r="A24" s="56" t="s">
        <v>26</v>
      </c>
      <c r="B24" s="79">
        <v>32000</v>
      </c>
      <c r="C24" s="79">
        <v>7000</v>
      </c>
      <c r="D24" s="83">
        <f t="shared" si="0"/>
        <v>-0.78125</v>
      </c>
    </row>
    <row r="25" s="22" customFormat="1" ht="18" customHeight="1" spans="1:4">
      <c r="A25" s="56" t="s">
        <v>27</v>
      </c>
      <c r="B25" s="79">
        <v>102010</v>
      </c>
      <c r="C25" s="79">
        <v>69000</v>
      </c>
      <c r="D25" s="83">
        <f t="shared" si="0"/>
        <v>-0.323595725909225</v>
      </c>
    </row>
    <row r="26" s="22" customFormat="1" ht="18" customHeight="1" spans="1:4">
      <c r="A26" s="56" t="s">
        <v>28</v>
      </c>
      <c r="B26" s="79">
        <v>19000</v>
      </c>
      <c r="C26" s="79">
        <v>18000</v>
      </c>
      <c r="D26" s="83">
        <f t="shared" si="0"/>
        <v>-0.0526315789473685</v>
      </c>
    </row>
    <row r="27" s="22" customFormat="1" ht="18" customHeight="1" spans="1:4">
      <c r="A27" s="56" t="s">
        <v>29</v>
      </c>
      <c r="B27" s="79">
        <v>105000</v>
      </c>
      <c r="C27" s="79">
        <v>114200</v>
      </c>
      <c r="D27" s="83">
        <f t="shared" si="0"/>
        <v>0.0876190476190477</v>
      </c>
    </row>
    <row r="28" s="22" customFormat="1" ht="18" customHeight="1" spans="1:4">
      <c r="A28" s="56" t="s">
        <v>30</v>
      </c>
      <c r="B28" s="79">
        <v>350</v>
      </c>
      <c r="C28" s="79">
        <v>3800</v>
      </c>
      <c r="D28" s="83">
        <f t="shared" si="0"/>
        <v>9.85714285714286</v>
      </c>
    </row>
    <row r="29" s="22" customFormat="1" ht="18" customHeight="1" spans="1:4">
      <c r="A29" s="56" t="s">
        <v>31</v>
      </c>
      <c r="B29" s="79">
        <v>130</v>
      </c>
      <c r="C29" s="79">
        <v>160</v>
      </c>
      <c r="D29" s="83">
        <f t="shared" si="0"/>
        <v>0.230769230769231</v>
      </c>
    </row>
    <row r="30" s="22" customFormat="1" ht="18" customHeight="1" spans="1:4">
      <c r="A30" s="56" t="s">
        <v>32</v>
      </c>
      <c r="B30" s="79">
        <v>0</v>
      </c>
      <c r="C30" s="79"/>
      <c r="D30" s="83"/>
    </row>
    <row r="31" s="22" customFormat="1" ht="18" customHeight="1" spans="1:4">
      <c r="A31" s="76" t="s">
        <v>33</v>
      </c>
      <c r="B31" s="79">
        <f>SUM(B32:B40,B43,B44,B45,B49,B50)</f>
        <v>80000</v>
      </c>
      <c r="C31" s="79">
        <f>SUM(C32:C40,C43,C44,C45,C49,C50)</f>
        <v>186600</v>
      </c>
      <c r="D31" s="83">
        <f t="shared" si="0"/>
        <v>1.3325</v>
      </c>
    </row>
    <row r="32" s="22" customFormat="1" ht="18" customHeight="1" spans="1:4">
      <c r="A32" s="56" t="s">
        <v>34</v>
      </c>
      <c r="B32" s="79">
        <v>26000</v>
      </c>
      <c r="C32" s="79">
        <v>24800</v>
      </c>
      <c r="D32" s="83">
        <f t="shared" si="0"/>
        <v>-0.0461538461538461</v>
      </c>
    </row>
    <row r="33" s="22" customFormat="1" ht="18" customHeight="1" spans="1:4">
      <c r="A33" s="56" t="s">
        <v>35</v>
      </c>
      <c r="B33" s="79">
        <v>17850</v>
      </c>
      <c r="C33" s="79">
        <v>16500</v>
      </c>
      <c r="D33" s="83">
        <f t="shared" si="0"/>
        <v>-0.0756302521008403</v>
      </c>
    </row>
    <row r="34" s="22" customFormat="1" ht="18" customHeight="1" spans="1:4">
      <c r="A34" s="56" t="s">
        <v>36</v>
      </c>
      <c r="B34" s="79">
        <v>500</v>
      </c>
      <c r="C34" s="79">
        <v>420</v>
      </c>
      <c r="D34" s="83">
        <f t="shared" si="0"/>
        <v>-0.16</v>
      </c>
    </row>
    <row r="35" s="22" customFormat="1" ht="18" customHeight="1" spans="1:4">
      <c r="A35" s="56" t="s">
        <v>37</v>
      </c>
      <c r="B35" s="79">
        <v>8500</v>
      </c>
      <c r="C35" s="79">
        <v>9400</v>
      </c>
      <c r="D35" s="83">
        <f t="shared" si="0"/>
        <v>0.105882352941177</v>
      </c>
    </row>
    <row r="36" s="22" customFormat="1" ht="18" customHeight="1" spans="1:4">
      <c r="A36" s="56" t="s">
        <v>38</v>
      </c>
      <c r="B36" s="79"/>
      <c r="C36" s="79">
        <f>7600+57000-9510</f>
        <v>55090</v>
      </c>
      <c r="D36" s="83"/>
    </row>
    <row r="37" s="22" customFormat="1" ht="18" customHeight="1" spans="1:4">
      <c r="A37" s="56" t="s">
        <v>39</v>
      </c>
      <c r="B37" s="79"/>
      <c r="C37" s="79"/>
      <c r="D37" s="83"/>
    </row>
    <row r="38" s="22" customFormat="1" ht="18" customHeight="1" spans="1:4">
      <c r="A38" s="56" t="s">
        <v>40</v>
      </c>
      <c r="B38" s="79">
        <v>30</v>
      </c>
      <c r="C38" s="79">
        <v>20</v>
      </c>
      <c r="D38" s="83">
        <f t="shared" si="0"/>
        <v>-0.333333333333333</v>
      </c>
    </row>
    <row r="39" s="22" customFormat="1" ht="18" customHeight="1" spans="1:4">
      <c r="A39" s="56" t="s">
        <v>41</v>
      </c>
      <c r="B39" s="79"/>
      <c r="C39" s="79"/>
      <c r="D39" s="83"/>
    </row>
    <row r="40" s="22" customFormat="1" ht="18" customHeight="1" spans="1:4">
      <c r="A40" s="56" t="s">
        <v>42</v>
      </c>
      <c r="B40" s="79">
        <v>8600</v>
      </c>
      <c r="C40" s="79">
        <v>11800</v>
      </c>
      <c r="D40" s="83">
        <f t="shared" si="0"/>
        <v>0.372093023255814</v>
      </c>
    </row>
    <row r="41" s="22" customFormat="1" ht="18" customHeight="1" spans="1:4">
      <c r="A41" s="56" t="s">
        <v>43</v>
      </c>
      <c r="B41" s="79"/>
      <c r="C41" s="79"/>
      <c r="D41" s="83"/>
    </row>
    <row r="42" s="22" customFormat="1" ht="18" customHeight="1" spans="1:4">
      <c r="A42" s="56" t="s">
        <v>44</v>
      </c>
      <c r="B42" s="79"/>
      <c r="C42" s="79"/>
      <c r="D42" s="83"/>
    </row>
    <row r="43" s="22" customFormat="1" ht="18" customHeight="1" spans="1:4">
      <c r="A43" s="56" t="s">
        <v>45</v>
      </c>
      <c r="B43" s="79">
        <v>4500</v>
      </c>
      <c r="C43" s="79">
        <v>5300</v>
      </c>
      <c r="D43" s="83">
        <f t="shared" si="0"/>
        <v>0.177777777777778</v>
      </c>
    </row>
    <row r="44" s="22" customFormat="1" ht="18" customHeight="1" spans="1:4">
      <c r="A44" s="56" t="s">
        <v>46</v>
      </c>
      <c r="B44" s="79"/>
      <c r="C44" s="79"/>
      <c r="D44" s="83"/>
    </row>
    <row r="45" s="22" customFormat="1" ht="18" customHeight="1" spans="1:4">
      <c r="A45" s="56" t="s">
        <v>47</v>
      </c>
      <c r="B45" s="79">
        <v>10800</v>
      </c>
      <c r="C45" s="79">
        <v>36600</v>
      </c>
      <c r="D45" s="83">
        <f t="shared" si="0"/>
        <v>2.38888888888889</v>
      </c>
    </row>
    <row r="46" s="22" customFormat="1" ht="18" customHeight="1" spans="1:4">
      <c r="A46" s="56" t="s">
        <v>48</v>
      </c>
      <c r="B46" s="79"/>
      <c r="C46" s="79"/>
      <c r="D46" s="83"/>
    </row>
    <row r="47" s="22" customFormat="1" ht="18" customHeight="1" spans="1:4">
      <c r="A47" s="56" t="s">
        <v>49</v>
      </c>
      <c r="B47" s="79">
        <v>1800</v>
      </c>
      <c r="C47" s="79"/>
      <c r="D47" s="83">
        <f t="shared" si="0"/>
        <v>-1</v>
      </c>
    </row>
    <row r="48" s="22" customFormat="1" ht="18" customHeight="1" spans="1:4">
      <c r="A48" s="56" t="s">
        <v>50</v>
      </c>
      <c r="B48" s="79">
        <v>9000</v>
      </c>
      <c r="C48" s="79"/>
      <c r="D48" s="83">
        <f t="shared" si="0"/>
        <v>-1</v>
      </c>
    </row>
    <row r="49" s="22" customFormat="1" ht="18" customHeight="1" spans="1:4">
      <c r="A49" s="56" t="s">
        <v>51</v>
      </c>
      <c r="B49" s="79">
        <v>3000</v>
      </c>
      <c r="C49" s="79">
        <v>1270</v>
      </c>
      <c r="D49" s="83">
        <f t="shared" si="0"/>
        <v>-0.576666666666667</v>
      </c>
    </row>
    <row r="50" s="22" customFormat="1" ht="18" customHeight="1" spans="1:4">
      <c r="A50" s="56" t="s">
        <v>52</v>
      </c>
      <c r="B50" s="79">
        <v>220</v>
      </c>
      <c r="C50" s="79">
        <v>25400</v>
      </c>
      <c r="D50" s="83">
        <f t="shared" si="0"/>
        <v>114.454545454545</v>
      </c>
    </row>
    <row r="51" s="21" customFormat="1" ht="18" customHeight="1" spans="1:4">
      <c r="A51" s="75" t="s">
        <v>53</v>
      </c>
      <c r="B51" s="77">
        <f>SUM(B4,B11)</f>
        <v>1890000</v>
      </c>
      <c r="C51" s="77">
        <f>SUM(C4,C11)</f>
        <v>1853120</v>
      </c>
      <c r="D51" s="83">
        <f t="shared" si="0"/>
        <v>-0.0195132275132275</v>
      </c>
    </row>
  </sheetData>
  <mergeCells count="2">
    <mergeCell ref="A1:D1"/>
    <mergeCell ref="A2:D2"/>
  </mergeCells>
  <printOptions horizontalCentered="1"/>
  <pageMargins left="0.708661417322835" right="0.708661417322835" top="0.551181102362205" bottom="0.354330708661417" header="0.31496062992126" footer="0.31496062992126"/>
  <pageSetup paperSize="9" scale="80" orientation="portrait"/>
  <headerFooter alignWithMargins="0">
    <oddHeader>&amp;L&amp;10附表1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D51"/>
  <sheetViews>
    <sheetView workbookViewId="0">
      <selection activeCell="A12" sqref="A12"/>
    </sheetView>
  </sheetViews>
  <sheetFormatPr defaultColWidth="9" defaultRowHeight="18.95" customHeight="1" outlineLevelCol="3"/>
  <cols>
    <col min="1" max="1" width="32.75" style="72" customWidth="1"/>
    <col min="2" max="4" width="20.625" style="72" customWidth="1"/>
    <col min="5" max="16384" width="9" style="72"/>
  </cols>
  <sheetData>
    <row r="1" ht="32.25" customHeight="1" spans="1:4">
      <c r="A1" s="73" t="s">
        <v>54</v>
      </c>
      <c r="B1" s="73"/>
      <c r="C1" s="73"/>
      <c r="D1" s="73"/>
    </row>
    <row r="2" customHeight="1" spans="1:4">
      <c r="A2" s="74" t="s">
        <v>1</v>
      </c>
      <c r="B2" s="74"/>
      <c r="C2" s="74"/>
      <c r="D2" s="74"/>
    </row>
    <row r="3" s="21" customFormat="1" ht="18" customHeight="1" spans="1:4">
      <c r="A3" s="75" t="s">
        <v>2</v>
      </c>
      <c r="B3" s="75" t="s">
        <v>3</v>
      </c>
      <c r="C3" s="75" t="s">
        <v>4</v>
      </c>
      <c r="D3" s="75" t="s">
        <v>5</v>
      </c>
    </row>
    <row r="4" s="22" customFormat="1" ht="18" customHeight="1" spans="1:4">
      <c r="A4" s="76" t="s">
        <v>6</v>
      </c>
      <c r="B4" s="77">
        <f>SUM(B5:B10)</f>
        <v>462240</v>
      </c>
      <c r="C4" s="77">
        <f>SUM(C5:C10)</f>
        <v>420430</v>
      </c>
      <c r="D4" s="78">
        <f t="shared" ref="D4:D18" si="0">C4/B4-1</f>
        <v>-0.090450848044306</v>
      </c>
    </row>
    <row r="5" s="22" customFormat="1" ht="18" customHeight="1" spans="1:4">
      <c r="A5" s="56" t="s">
        <v>7</v>
      </c>
      <c r="B5" s="79">
        <v>3000</v>
      </c>
      <c r="C5" s="79">
        <v>4000</v>
      </c>
      <c r="D5" s="78">
        <f t="shared" si="0"/>
        <v>0.333333333333333</v>
      </c>
    </row>
    <row r="6" s="22" customFormat="1" ht="18" customHeight="1" spans="1:4">
      <c r="A6" s="56" t="s">
        <v>8</v>
      </c>
      <c r="B6" s="79">
        <v>139480</v>
      </c>
      <c r="C6" s="79">
        <v>117400</v>
      </c>
      <c r="D6" s="78">
        <f t="shared" si="0"/>
        <v>-0.158302265557786</v>
      </c>
    </row>
    <row r="7" s="22" customFormat="1" ht="18" customHeight="1" spans="1:4">
      <c r="A7" s="56" t="s">
        <v>9</v>
      </c>
      <c r="B7" s="79">
        <v>155000</v>
      </c>
      <c r="C7" s="79">
        <v>110250</v>
      </c>
      <c r="D7" s="78">
        <f t="shared" si="0"/>
        <v>-0.288709677419355</v>
      </c>
    </row>
    <row r="8" s="22" customFormat="1" ht="18" customHeight="1" spans="1:4">
      <c r="A8" s="56" t="s">
        <v>10</v>
      </c>
      <c r="B8" s="79">
        <v>67000</v>
      </c>
      <c r="C8" s="79">
        <v>84300</v>
      </c>
      <c r="D8" s="78">
        <f t="shared" si="0"/>
        <v>0.258208955223881</v>
      </c>
    </row>
    <row r="9" s="22" customFormat="1" ht="18" customHeight="1" spans="1:4">
      <c r="A9" s="56" t="s">
        <v>11</v>
      </c>
      <c r="B9" s="79">
        <v>96300</v>
      </c>
      <c r="C9" s="79">
        <v>104480</v>
      </c>
      <c r="D9" s="78">
        <f t="shared" si="0"/>
        <v>0.0849428868120456</v>
      </c>
    </row>
    <row r="10" s="22" customFormat="1" ht="18" customHeight="1" spans="1:4">
      <c r="A10" s="56" t="s">
        <v>12</v>
      </c>
      <c r="B10" s="79">
        <v>1460</v>
      </c>
      <c r="C10" s="79"/>
      <c r="D10" s="78">
        <f t="shared" si="0"/>
        <v>-1</v>
      </c>
    </row>
    <row r="11" s="22" customFormat="1" ht="18" customHeight="1" spans="1:4">
      <c r="A11" s="76" t="s">
        <v>13</v>
      </c>
      <c r="B11" s="77">
        <f>SUM(B12:B13,B15,B17:B20,B22:B31)</f>
        <v>721100</v>
      </c>
      <c r="C11" s="77">
        <f>SUM(C12:C13,C15,C17:C20,C22:C31)</f>
        <v>724600</v>
      </c>
      <c r="D11" s="78">
        <f t="shared" si="0"/>
        <v>0.00485369574261552</v>
      </c>
    </row>
    <row r="12" s="22" customFormat="1" ht="18" customHeight="1" spans="1:4">
      <c r="A12" s="56" t="s">
        <v>14</v>
      </c>
      <c r="B12" s="79">
        <v>139480</v>
      </c>
      <c r="C12" s="79">
        <v>117400</v>
      </c>
      <c r="D12" s="78">
        <f t="shared" si="0"/>
        <v>-0.158302265557786</v>
      </c>
    </row>
    <row r="13" s="22" customFormat="1" ht="18" customHeight="1" spans="1:4">
      <c r="A13" s="56" t="s">
        <v>15</v>
      </c>
      <c r="B13" s="79">
        <v>96300</v>
      </c>
      <c r="C13" s="79">
        <v>104480</v>
      </c>
      <c r="D13" s="78">
        <f t="shared" si="0"/>
        <v>0.0849428868120456</v>
      </c>
    </row>
    <row r="14" s="22" customFormat="1" ht="18" customHeight="1" spans="1:4">
      <c r="A14" s="56" t="s">
        <v>16</v>
      </c>
      <c r="B14" s="80">
        <v>35000</v>
      </c>
      <c r="C14" s="80">
        <v>40000</v>
      </c>
      <c r="D14" s="78">
        <f t="shared" si="0"/>
        <v>0.142857142857143</v>
      </c>
    </row>
    <row r="15" s="22" customFormat="1" ht="18" customHeight="1" spans="1:4">
      <c r="A15" s="56" t="s">
        <v>17</v>
      </c>
      <c r="B15" s="79">
        <v>1460</v>
      </c>
      <c r="C15" s="79">
        <v>0</v>
      </c>
      <c r="D15" s="78">
        <f t="shared" si="0"/>
        <v>-1</v>
      </c>
    </row>
    <row r="16" s="22" customFormat="1" ht="18" customHeight="1" spans="1:4">
      <c r="A16" s="56" t="s">
        <v>18</v>
      </c>
      <c r="B16" s="79">
        <v>1100</v>
      </c>
      <c r="C16" s="79">
        <v>0</v>
      </c>
      <c r="D16" s="78">
        <f t="shared" si="0"/>
        <v>-1</v>
      </c>
    </row>
    <row r="17" s="22" customFormat="1" ht="18" customHeight="1" spans="1:4">
      <c r="A17" s="56" t="s">
        <v>19</v>
      </c>
      <c r="B17" s="79">
        <v>103300</v>
      </c>
      <c r="C17" s="79">
        <v>73500</v>
      </c>
      <c r="D17" s="78">
        <f t="shared" si="0"/>
        <v>-0.288480154888674</v>
      </c>
    </row>
    <row r="18" s="22" customFormat="1" ht="18" customHeight="1" spans="1:4">
      <c r="A18" s="56" t="s">
        <v>20</v>
      </c>
      <c r="B18" s="79">
        <v>44600</v>
      </c>
      <c r="C18" s="79">
        <v>56200</v>
      </c>
      <c r="D18" s="78">
        <f t="shared" si="0"/>
        <v>0.260089686098655</v>
      </c>
    </row>
    <row r="19" s="22" customFormat="1" ht="18" customHeight="1" spans="1:4">
      <c r="A19" s="56" t="s">
        <v>21</v>
      </c>
      <c r="B19" s="79"/>
      <c r="C19" s="79">
        <v>120</v>
      </c>
      <c r="D19" s="78"/>
    </row>
    <row r="20" s="22" customFormat="1" ht="18" customHeight="1" spans="1:4">
      <c r="A20" s="56" t="s">
        <v>22</v>
      </c>
      <c r="B20" s="79">
        <v>39000</v>
      </c>
      <c r="C20" s="79">
        <v>26600</v>
      </c>
      <c r="D20" s="78">
        <f>C20/B20-1</f>
        <v>-0.317948717948718</v>
      </c>
    </row>
    <row r="21" s="22" customFormat="1" ht="18" customHeight="1" spans="1:4">
      <c r="A21" s="56" t="s">
        <v>23</v>
      </c>
      <c r="B21" s="79"/>
      <c r="C21" s="79"/>
      <c r="D21" s="78"/>
    </row>
    <row r="22" s="22" customFormat="1" ht="18" customHeight="1" spans="1:4">
      <c r="A22" s="56" t="s">
        <v>24</v>
      </c>
      <c r="B22" s="79">
        <v>38000</v>
      </c>
      <c r="C22" s="79">
        <v>20200</v>
      </c>
      <c r="D22" s="78">
        <f t="shared" ref="D22:D29" si="1">C22/B22-1</f>
        <v>-0.468421052631579</v>
      </c>
    </row>
    <row r="23" s="22" customFormat="1" ht="18" customHeight="1" spans="1:4">
      <c r="A23" s="56" t="s">
        <v>25</v>
      </c>
      <c r="B23" s="79">
        <v>12000</v>
      </c>
      <c r="C23" s="79">
        <v>9000</v>
      </c>
      <c r="D23" s="78">
        <f t="shared" si="1"/>
        <v>-0.25</v>
      </c>
    </row>
    <row r="24" s="22" customFormat="1" ht="18" customHeight="1" spans="1:4">
      <c r="A24" s="56" t="s">
        <v>26</v>
      </c>
      <c r="B24" s="79">
        <v>9300</v>
      </c>
      <c r="C24" s="79">
        <v>1800</v>
      </c>
      <c r="D24" s="78">
        <f t="shared" si="1"/>
        <v>-0.806451612903226</v>
      </c>
    </row>
    <row r="25" s="22" customFormat="1" ht="18" customHeight="1" spans="1:4">
      <c r="A25" s="56" t="s">
        <v>27</v>
      </c>
      <c r="B25" s="79">
        <v>62000</v>
      </c>
      <c r="C25" s="79">
        <v>15000</v>
      </c>
      <c r="D25" s="78">
        <f t="shared" si="1"/>
        <v>-0.758064516129032</v>
      </c>
    </row>
    <row r="26" s="22" customFormat="1" ht="18" customHeight="1" spans="1:4">
      <c r="A26" s="56" t="s">
        <v>28</v>
      </c>
      <c r="B26" s="79">
        <v>16000</v>
      </c>
      <c r="C26" s="79">
        <v>18000</v>
      </c>
      <c r="D26" s="78">
        <f t="shared" si="1"/>
        <v>0.125</v>
      </c>
    </row>
    <row r="27" s="22" customFormat="1" ht="18" customHeight="1" spans="1:4">
      <c r="A27" s="56" t="s">
        <v>29</v>
      </c>
      <c r="B27" s="79">
        <v>92000</v>
      </c>
      <c r="C27" s="79">
        <v>114200</v>
      </c>
      <c r="D27" s="78">
        <f t="shared" si="1"/>
        <v>0.241304347826087</v>
      </c>
    </row>
    <row r="28" s="22" customFormat="1" ht="18" customHeight="1" spans="1:4">
      <c r="A28" s="56" t="s">
        <v>30</v>
      </c>
      <c r="B28" s="79">
        <v>350</v>
      </c>
      <c r="C28" s="79">
        <v>3800</v>
      </c>
      <c r="D28" s="78">
        <f t="shared" si="1"/>
        <v>9.85714285714286</v>
      </c>
    </row>
    <row r="29" s="22" customFormat="1" ht="18" customHeight="1" spans="1:4">
      <c r="A29" s="56" t="s">
        <v>31</v>
      </c>
      <c r="B29" s="79">
        <v>130</v>
      </c>
      <c r="C29" s="79"/>
      <c r="D29" s="78">
        <f t="shared" si="1"/>
        <v>-1</v>
      </c>
    </row>
    <row r="30" s="22" customFormat="1" ht="18" customHeight="1" spans="1:4">
      <c r="A30" s="56" t="s">
        <v>32</v>
      </c>
      <c r="B30" s="79"/>
      <c r="C30" s="79"/>
      <c r="D30" s="78"/>
    </row>
    <row r="31" s="22" customFormat="1" ht="18" customHeight="1" spans="1:4">
      <c r="A31" s="56" t="s">
        <v>33</v>
      </c>
      <c r="B31" s="79">
        <f>SUM(B32,B33,B34,B35,B36,B37,B38,B39,B40,B43,B44,B45,B49,B50)</f>
        <v>67180</v>
      </c>
      <c r="C31" s="79">
        <f>SUM(C32:C40,C43:C45,C49:C50)</f>
        <v>164300</v>
      </c>
      <c r="D31" s="78">
        <f>C31/B31-1</f>
        <v>1.44566835367669</v>
      </c>
    </row>
    <row r="32" s="22" customFormat="1" ht="18" customHeight="1" spans="1:4">
      <c r="A32" s="56" t="s">
        <v>34</v>
      </c>
      <c r="B32" s="79">
        <v>18900</v>
      </c>
      <c r="C32" s="79">
        <v>11300</v>
      </c>
      <c r="D32" s="78">
        <f>C32/B32-1</f>
        <v>-0.402116402116402</v>
      </c>
    </row>
    <row r="33" s="22" customFormat="1" ht="18" customHeight="1" spans="1:4">
      <c r="A33" s="56" t="s">
        <v>35</v>
      </c>
      <c r="B33" s="79">
        <v>12130</v>
      </c>
      <c r="C33" s="79">
        <v>7700</v>
      </c>
      <c r="D33" s="78">
        <f>C33/B33-1</f>
        <v>-0.365210222588623</v>
      </c>
    </row>
    <row r="34" s="22" customFormat="1" ht="18" customHeight="1" spans="1:4">
      <c r="A34" s="56" t="s">
        <v>36</v>
      </c>
      <c r="B34" s="79">
        <v>500</v>
      </c>
      <c r="C34" s="79">
        <v>420</v>
      </c>
      <c r="D34" s="78">
        <f>C34/B34-1</f>
        <v>-0.16</v>
      </c>
    </row>
    <row r="35" s="22" customFormat="1" ht="18" customHeight="1" spans="1:4">
      <c r="A35" s="56" t="s">
        <v>37</v>
      </c>
      <c r="B35" s="79">
        <v>8500</v>
      </c>
      <c r="C35" s="79">
        <v>9400</v>
      </c>
      <c r="D35" s="78">
        <f>C35/B35-1</f>
        <v>0.105882352941177</v>
      </c>
    </row>
    <row r="36" s="22" customFormat="1" ht="18" customHeight="1" spans="1:4">
      <c r="A36" s="56" t="s">
        <v>38</v>
      </c>
      <c r="B36" s="79"/>
      <c r="C36" s="79">
        <v>55090</v>
      </c>
      <c r="D36" s="78"/>
    </row>
    <row r="37" s="22" customFormat="1" ht="18" customHeight="1" spans="1:4">
      <c r="A37" s="56" t="s">
        <v>39</v>
      </c>
      <c r="B37" s="79"/>
      <c r="C37" s="79"/>
      <c r="D37" s="78"/>
    </row>
    <row r="38" s="22" customFormat="1" ht="18" customHeight="1" spans="1:4">
      <c r="A38" s="56" t="s">
        <v>40</v>
      </c>
      <c r="B38" s="79">
        <v>30</v>
      </c>
      <c r="C38" s="79">
        <v>20</v>
      </c>
      <c r="D38" s="78">
        <f>C38/B38-1</f>
        <v>-0.333333333333333</v>
      </c>
    </row>
    <row r="39" s="22" customFormat="1" ht="18" customHeight="1" spans="1:4">
      <c r="A39" s="56" t="s">
        <v>41</v>
      </c>
      <c r="B39" s="79"/>
      <c r="C39" s="79"/>
      <c r="D39" s="78"/>
    </row>
    <row r="40" s="22" customFormat="1" ht="18" customHeight="1" spans="1:4">
      <c r="A40" s="56" t="s">
        <v>42</v>
      </c>
      <c r="B40" s="79">
        <v>8600</v>
      </c>
      <c r="C40" s="79">
        <v>11800</v>
      </c>
      <c r="D40" s="78">
        <f>C40/B40-1</f>
        <v>0.372093023255814</v>
      </c>
    </row>
    <row r="41" s="22" customFormat="1" ht="18" customHeight="1" spans="1:4">
      <c r="A41" s="56" t="s">
        <v>43</v>
      </c>
      <c r="B41" s="79"/>
      <c r="C41" s="79"/>
      <c r="D41" s="78"/>
    </row>
    <row r="42" s="22" customFormat="1" ht="18" customHeight="1" spans="1:4">
      <c r="A42" s="56" t="s">
        <v>44</v>
      </c>
      <c r="B42" s="79"/>
      <c r="C42" s="79"/>
      <c r="D42" s="78"/>
    </row>
    <row r="43" s="22" customFormat="1" ht="18" customHeight="1" spans="1:4">
      <c r="A43" s="56" t="s">
        <v>45</v>
      </c>
      <c r="B43" s="79">
        <v>4500</v>
      </c>
      <c r="C43" s="79">
        <v>5300</v>
      </c>
      <c r="D43" s="78">
        <f>C43/B43-1</f>
        <v>0.177777777777778</v>
      </c>
    </row>
    <row r="44" s="22" customFormat="1" ht="18" customHeight="1" spans="1:4">
      <c r="A44" s="56" t="s">
        <v>46</v>
      </c>
      <c r="B44" s="79"/>
      <c r="C44" s="79"/>
      <c r="D44" s="78"/>
    </row>
    <row r="45" s="22" customFormat="1" ht="18" customHeight="1" spans="1:4">
      <c r="A45" s="56" t="s">
        <v>47</v>
      </c>
      <c r="B45" s="79">
        <v>10800</v>
      </c>
      <c r="C45" s="79">
        <v>36600</v>
      </c>
      <c r="D45" s="78">
        <f>C45/B45-1</f>
        <v>2.38888888888889</v>
      </c>
    </row>
    <row r="46" s="22" customFormat="1" ht="18" customHeight="1" spans="1:4">
      <c r="A46" s="56" t="s">
        <v>48</v>
      </c>
      <c r="B46" s="79"/>
      <c r="C46" s="79"/>
      <c r="D46" s="78"/>
    </row>
    <row r="47" s="22" customFormat="1" ht="18" customHeight="1" spans="1:4">
      <c r="A47" s="56" t="s">
        <v>49</v>
      </c>
      <c r="B47" s="80">
        <v>1800</v>
      </c>
      <c r="C47" s="80"/>
      <c r="D47" s="78">
        <f>C47/B47-1</f>
        <v>-1</v>
      </c>
    </row>
    <row r="48" s="22" customFormat="1" ht="18" customHeight="1" spans="1:4">
      <c r="A48" s="56" t="s">
        <v>50</v>
      </c>
      <c r="B48" s="80">
        <v>9000</v>
      </c>
      <c r="C48" s="80"/>
      <c r="D48" s="78">
        <f>C48/B48-1</f>
        <v>-1</v>
      </c>
    </row>
    <row r="49" s="22" customFormat="1" ht="18" customHeight="1" spans="1:4">
      <c r="A49" s="56" t="s">
        <v>51</v>
      </c>
      <c r="B49" s="80">
        <v>3000</v>
      </c>
      <c r="C49" s="80">
        <v>1270</v>
      </c>
      <c r="D49" s="78">
        <f>C49/B49-1</f>
        <v>-0.576666666666667</v>
      </c>
    </row>
    <row r="50" s="22" customFormat="1" ht="18" customHeight="1" spans="1:4">
      <c r="A50" s="56" t="s">
        <v>52</v>
      </c>
      <c r="B50" s="80">
        <v>220</v>
      </c>
      <c r="C50" s="80">
        <v>25400</v>
      </c>
      <c r="D50" s="78">
        <f>C50/B50-1</f>
        <v>114.454545454545</v>
      </c>
    </row>
    <row r="51" s="22" customFormat="1" ht="18" customHeight="1" spans="1:4">
      <c r="A51" s="75" t="s">
        <v>53</v>
      </c>
      <c r="B51" s="81">
        <f>SUM(B4,B11)</f>
        <v>1183340</v>
      </c>
      <c r="C51" s="81">
        <f>SUM(C4,C11)</f>
        <v>1145030</v>
      </c>
      <c r="D51" s="78">
        <f>C51/B51-1</f>
        <v>-0.032374465495969</v>
      </c>
    </row>
  </sheetData>
  <mergeCells count="2">
    <mergeCell ref="A1:D1"/>
    <mergeCell ref="A2:D2"/>
  </mergeCells>
  <pageMargins left="0.708661417322835" right="0.708661417322835" top="0.748031496062992" bottom="0.748031496062992" header="0.31496062992126" footer="0.31496062992126"/>
  <pageSetup paperSize="9" scale="78" orientation="portrait"/>
  <headerFooter>
    <oddHeader>&amp;L&amp;10附表2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0"/>
  <sheetViews>
    <sheetView workbookViewId="0">
      <selection activeCell="B9" sqref="B9"/>
    </sheetView>
  </sheetViews>
  <sheetFormatPr defaultColWidth="9" defaultRowHeight="13.5" outlineLevelCol="5"/>
  <cols>
    <col min="1" max="1" width="9" style="62"/>
    <col min="2" max="2" width="36.875" style="62" customWidth="1"/>
    <col min="3" max="6" width="11.875" style="62" customWidth="1"/>
    <col min="7" max="16384" width="9" style="62"/>
  </cols>
  <sheetData>
    <row r="1" ht="25.5" spans="1:6">
      <c r="A1" s="63" t="s">
        <v>55</v>
      </c>
      <c r="B1" s="63"/>
      <c r="C1" s="63"/>
      <c r="D1" s="63"/>
      <c r="E1" s="63"/>
      <c r="F1" s="63"/>
    </row>
    <row r="2" spans="1:6">
      <c r="A2" s="64"/>
      <c r="B2" s="64"/>
      <c r="C2" s="64"/>
      <c r="D2" s="65"/>
      <c r="E2" s="65"/>
      <c r="F2" s="65"/>
    </row>
    <row r="3" ht="18" customHeight="1" spans="1:6">
      <c r="A3" s="66"/>
      <c r="B3" s="66"/>
      <c r="C3" s="66"/>
      <c r="D3" s="65"/>
      <c r="E3" s="66"/>
      <c r="F3" s="66" t="s">
        <v>56</v>
      </c>
    </row>
    <row r="4" s="61" customFormat="1" ht="18" customHeight="1" spans="1:6">
      <c r="A4" s="67" t="s">
        <v>57</v>
      </c>
      <c r="B4" s="67" t="s">
        <v>58</v>
      </c>
      <c r="C4" s="67" t="s">
        <v>59</v>
      </c>
      <c r="D4" s="67" t="s">
        <v>60</v>
      </c>
      <c r="E4" s="67" t="s">
        <v>61</v>
      </c>
      <c r="F4" s="67" t="s">
        <v>62</v>
      </c>
    </row>
    <row r="5" s="61" customFormat="1" ht="18" customHeight="1" spans="1:6">
      <c r="A5" s="68"/>
      <c r="B5" s="67" t="s">
        <v>63</v>
      </c>
      <c r="C5" s="69">
        <v>66860</v>
      </c>
      <c r="D5" s="69">
        <v>648600</v>
      </c>
      <c r="E5" s="69">
        <v>803472</v>
      </c>
      <c r="F5" s="70">
        <v>88012</v>
      </c>
    </row>
    <row r="6" s="61" customFormat="1" ht="18" customHeight="1" spans="1:6">
      <c r="A6" s="68">
        <v>201</v>
      </c>
      <c r="B6" s="71" t="s">
        <v>64</v>
      </c>
      <c r="C6" s="69">
        <v>1286</v>
      </c>
      <c r="D6" s="69">
        <v>86194</v>
      </c>
      <c r="E6" s="69">
        <v>168036</v>
      </c>
      <c r="F6" s="70">
        <v>80556</v>
      </c>
    </row>
    <row r="7" s="61" customFormat="1" ht="18" customHeight="1" spans="1:6">
      <c r="A7" s="68">
        <v>20101</v>
      </c>
      <c r="B7" s="71" t="s">
        <v>65</v>
      </c>
      <c r="C7" s="69">
        <v>13</v>
      </c>
      <c r="D7" s="69">
        <v>1449</v>
      </c>
      <c r="E7" s="69">
        <v>1941</v>
      </c>
      <c r="F7" s="70">
        <v>479</v>
      </c>
    </row>
    <row r="8" s="61" customFormat="1" ht="18" customHeight="1" spans="1:6">
      <c r="A8" s="68">
        <v>2010101</v>
      </c>
      <c r="B8" s="68" t="s">
        <v>66</v>
      </c>
      <c r="C8" s="69">
        <v>9</v>
      </c>
      <c r="D8" s="69">
        <v>1062</v>
      </c>
      <c r="E8" s="69">
        <v>1556</v>
      </c>
      <c r="F8" s="70">
        <v>485</v>
      </c>
    </row>
    <row r="9" s="61" customFormat="1" ht="18" customHeight="1" spans="1:6">
      <c r="A9" s="68">
        <v>2010102</v>
      </c>
      <c r="B9" s="68" t="s">
        <v>67</v>
      </c>
      <c r="C9" s="69">
        <v>0</v>
      </c>
      <c r="D9" s="69">
        <v>121</v>
      </c>
      <c r="E9" s="69">
        <v>74</v>
      </c>
      <c r="F9" s="70">
        <v>-47</v>
      </c>
    </row>
    <row r="10" s="61" customFormat="1" ht="18" customHeight="1" spans="1:6">
      <c r="A10" s="68">
        <v>2010104</v>
      </c>
      <c r="B10" s="68" t="s">
        <v>68</v>
      </c>
      <c r="C10" s="69">
        <v>0</v>
      </c>
      <c r="D10" s="69">
        <v>200</v>
      </c>
      <c r="E10" s="69">
        <v>197</v>
      </c>
      <c r="F10" s="70">
        <v>-3</v>
      </c>
    </row>
    <row r="11" s="61" customFormat="1" ht="18" customHeight="1" spans="1:6">
      <c r="A11" s="68">
        <v>2010108</v>
      </c>
      <c r="B11" s="68" t="s">
        <v>69</v>
      </c>
      <c r="C11" s="69">
        <v>3</v>
      </c>
      <c r="D11" s="69">
        <v>0</v>
      </c>
      <c r="E11" s="69">
        <v>10</v>
      </c>
      <c r="F11" s="70">
        <v>7</v>
      </c>
    </row>
    <row r="12" s="61" customFormat="1" ht="18" customHeight="1" spans="1:6">
      <c r="A12" s="68">
        <v>2010150</v>
      </c>
      <c r="B12" s="68" t="s">
        <v>70</v>
      </c>
      <c r="C12" s="69">
        <v>1</v>
      </c>
      <c r="D12" s="69">
        <v>66</v>
      </c>
      <c r="E12" s="69">
        <v>104</v>
      </c>
      <c r="F12" s="70">
        <v>37</v>
      </c>
    </row>
    <row r="13" s="61" customFormat="1" ht="18" customHeight="1" spans="1:6">
      <c r="A13" s="68">
        <v>20102</v>
      </c>
      <c r="B13" s="71" t="s">
        <v>71</v>
      </c>
      <c r="C13" s="69">
        <v>9</v>
      </c>
      <c r="D13" s="69">
        <v>1285</v>
      </c>
      <c r="E13" s="69">
        <v>1760</v>
      </c>
      <c r="F13" s="70">
        <v>466</v>
      </c>
    </row>
    <row r="14" s="61" customFormat="1" ht="18" customHeight="1" spans="1:6">
      <c r="A14" s="68">
        <v>2010201</v>
      </c>
      <c r="B14" s="68" t="s">
        <v>66</v>
      </c>
      <c r="C14" s="69">
        <v>5</v>
      </c>
      <c r="D14" s="69">
        <v>866</v>
      </c>
      <c r="E14" s="69">
        <v>1296</v>
      </c>
      <c r="F14" s="70">
        <v>425</v>
      </c>
    </row>
    <row r="15" s="61" customFormat="1" ht="18" customHeight="1" spans="1:6">
      <c r="A15" s="68">
        <v>2010202</v>
      </c>
      <c r="B15" s="68" t="s">
        <v>67</v>
      </c>
      <c r="C15" s="69">
        <v>0</v>
      </c>
      <c r="D15" s="69">
        <v>142</v>
      </c>
      <c r="E15" s="69">
        <v>167</v>
      </c>
      <c r="F15" s="70">
        <v>25</v>
      </c>
    </row>
    <row r="16" s="61" customFormat="1" ht="18" customHeight="1" spans="1:6">
      <c r="A16" s="68">
        <v>2010204</v>
      </c>
      <c r="B16" s="68" t="s">
        <v>72</v>
      </c>
      <c r="C16" s="69">
        <v>0</v>
      </c>
      <c r="D16" s="69">
        <v>150</v>
      </c>
      <c r="E16" s="69">
        <v>110</v>
      </c>
      <c r="F16" s="70">
        <v>-40</v>
      </c>
    </row>
    <row r="17" s="61" customFormat="1" ht="18" customHeight="1" spans="1:6">
      <c r="A17" s="68">
        <v>2010250</v>
      </c>
      <c r="B17" s="68" t="s">
        <v>70</v>
      </c>
      <c r="C17" s="69">
        <v>4</v>
      </c>
      <c r="D17" s="69">
        <v>127</v>
      </c>
      <c r="E17" s="69">
        <v>186</v>
      </c>
      <c r="F17" s="70">
        <v>55</v>
      </c>
    </row>
    <row r="18" s="61" customFormat="1" ht="18" customHeight="1" spans="1:6">
      <c r="A18" s="68">
        <v>2010299</v>
      </c>
      <c r="B18" s="68" t="s">
        <v>73</v>
      </c>
      <c r="C18" s="69">
        <v>0</v>
      </c>
      <c r="D18" s="69">
        <v>0</v>
      </c>
      <c r="E18" s="69">
        <v>1</v>
      </c>
      <c r="F18" s="70">
        <v>1</v>
      </c>
    </row>
    <row r="19" s="61" customFormat="1" ht="18" customHeight="1" spans="1:6">
      <c r="A19" s="68">
        <v>20103</v>
      </c>
      <c r="B19" s="71" t="s">
        <v>74</v>
      </c>
      <c r="C19" s="69">
        <v>41</v>
      </c>
      <c r="D19" s="69">
        <v>46357</v>
      </c>
      <c r="E19" s="69">
        <v>75505</v>
      </c>
      <c r="F19" s="70">
        <v>29107</v>
      </c>
    </row>
    <row r="20" s="61" customFormat="1" ht="18" customHeight="1" spans="1:6">
      <c r="A20" s="68">
        <v>2010301</v>
      </c>
      <c r="B20" s="68" t="s">
        <v>66</v>
      </c>
      <c r="C20" s="69">
        <v>21</v>
      </c>
      <c r="D20" s="69">
        <v>17561</v>
      </c>
      <c r="E20" s="69">
        <v>11333</v>
      </c>
      <c r="F20" s="70">
        <v>-6249</v>
      </c>
    </row>
    <row r="21" s="61" customFormat="1" ht="18" customHeight="1" spans="1:6">
      <c r="A21" s="68">
        <v>2010302</v>
      </c>
      <c r="B21" s="68" t="s">
        <v>67</v>
      </c>
      <c r="C21" s="69">
        <v>0</v>
      </c>
      <c r="D21" s="69">
        <v>13758</v>
      </c>
      <c r="E21" s="69">
        <v>47080</v>
      </c>
      <c r="F21" s="70">
        <v>33322</v>
      </c>
    </row>
    <row r="22" s="61" customFormat="1" ht="18" customHeight="1" spans="1:6">
      <c r="A22" s="68">
        <v>2010303</v>
      </c>
      <c r="B22" s="68" t="s">
        <v>75</v>
      </c>
      <c r="C22" s="69">
        <v>0</v>
      </c>
      <c r="D22" s="69">
        <v>5771</v>
      </c>
      <c r="E22" s="69">
        <v>10670</v>
      </c>
      <c r="F22" s="70">
        <v>4899</v>
      </c>
    </row>
    <row r="23" s="61" customFormat="1" ht="18" customHeight="1" spans="1:6">
      <c r="A23" s="68">
        <v>2010305</v>
      </c>
      <c r="B23" s="68" t="s">
        <v>76</v>
      </c>
      <c r="C23" s="69">
        <v>0</v>
      </c>
      <c r="D23" s="69">
        <v>49</v>
      </c>
      <c r="E23" s="69">
        <v>7</v>
      </c>
      <c r="F23" s="70">
        <v>-42</v>
      </c>
    </row>
    <row r="24" s="61" customFormat="1" ht="18" customHeight="1" spans="1:6">
      <c r="A24" s="68">
        <v>2010308</v>
      </c>
      <c r="B24" s="68" t="s">
        <v>77</v>
      </c>
      <c r="C24" s="69">
        <v>11</v>
      </c>
      <c r="D24" s="69">
        <v>588</v>
      </c>
      <c r="E24" s="69">
        <v>752</v>
      </c>
      <c r="F24" s="70">
        <v>153</v>
      </c>
    </row>
    <row r="25" s="61" customFormat="1" ht="18" customHeight="1" spans="1:6">
      <c r="A25" s="68">
        <v>2010350</v>
      </c>
      <c r="B25" s="68" t="s">
        <v>70</v>
      </c>
      <c r="C25" s="69">
        <v>9</v>
      </c>
      <c r="D25" s="69">
        <v>8630</v>
      </c>
      <c r="E25" s="69">
        <v>5663</v>
      </c>
      <c r="F25" s="70">
        <v>-2976</v>
      </c>
    </row>
    <row r="26" s="61" customFormat="1" ht="18" customHeight="1" spans="1:6">
      <c r="A26" s="68">
        <v>20104</v>
      </c>
      <c r="B26" s="71" t="s">
        <v>78</v>
      </c>
      <c r="C26" s="69">
        <v>2</v>
      </c>
      <c r="D26" s="69">
        <v>1355</v>
      </c>
      <c r="E26" s="69">
        <v>4356</v>
      </c>
      <c r="F26" s="70">
        <v>2999</v>
      </c>
    </row>
    <row r="27" s="61" customFormat="1" ht="18" customHeight="1" spans="1:6">
      <c r="A27" s="68">
        <v>2010401</v>
      </c>
      <c r="B27" s="68" t="s">
        <v>66</v>
      </c>
      <c r="C27" s="69">
        <v>0</v>
      </c>
      <c r="D27" s="69">
        <v>362</v>
      </c>
      <c r="E27" s="69">
        <v>502</v>
      </c>
      <c r="F27" s="70">
        <v>140</v>
      </c>
    </row>
    <row r="28" s="61" customFormat="1" ht="18" customHeight="1" spans="1:6">
      <c r="A28" s="68">
        <v>2010402</v>
      </c>
      <c r="B28" s="68" t="s">
        <v>67</v>
      </c>
      <c r="C28" s="69">
        <v>1</v>
      </c>
      <c r="D28" s="69">
        <v>301</v>
      </c>
      <c r="E28" s="69">
        <v>1488</v>
      </c>
      <c r="F28" s="70">
        <v>1186</v>
      </c>
    </row>
    <row r="29" s="61" customFormat="1" ht="18" customHeight="1" spans="1:6">
      <c r="A29" s="68">
        <v>2010408</v>
      </c>
      <c r="B29" s="68" t="s">
        <v>79</v>
      </c>
      <c r="C29" s="69">
        <v>0</v>
      </c>
      <c r="D29" s="69">
        <v>261</v>
      </c>
      <c r="E29" s="69">
        <v>282</v>
      </c>
      <c r="F29" s="70">
        <v>21</v>
      </c>
    </row>
    <row r="30" s="61" customFormat="1" ht="18" customHeight="1" spans="1:6">
      <c r="A30" s="68">
        <v>2010450</v>
      </c>
      <c r="B30" s="68" t="s">
        <v>70</v>
      </c>
      <c r="C30" s="69">
        <v>1</v>
      </c>
      <c r="D30" s="69">
        <v>356</v>
      </c>
      <c r="E30" s="69">
        <v>591</v>
      </c>
      <c r="F30" s="70">
        <v>234</v>
      </c>
    </row>
    <row r="31" s="61" customFormat="1" ht="18" customHeight="1" spans="1:6">
      <c r="A31" s="68">
        <v>2010499</v>
      </c>
      <c r="B31" s="68" t="s">
        <v>80</v>
      </c>
      <c r="C31" s="69">
        <v>0</v>
      </c>
      <c r="D31" s="69">
        <v>75</v>
      </c>
      <c r="E31" s="69">
        <v>1493</v>
      </c>
      <c r="F31" s="70">
        <v>1418</v>
      </c>
    </row>
    <row r="32" s="61" customFormat="1" ht="18" customHeight="1" spans="1:6">
      <c r="A32" s="68">
        <v>20105</v>
      </c>
      <c r="B32" s="71" t="s">
        <v>81</v>
      </c>
      <c r="C32" s="69">
        <v>16</v>
      </c>
      <c r="D32" s="69">
        <v>1045</v>
      </c>
      <c r="E32" s="69">
        <v>1203</v>
      </c>
      <c r="F32" s="70">
        <v>142</v>
      </c>
    </row>
    <row r="33" s="61" customFormat="1" ht="18" customHeight="1" spans="1:6">
      <c r="A33" s="68">
        <v>2010501</v>
      </c>
      <c r="B33" s="68" t="s">
        <v>66</v>
      </c>
      <c r="C33" s="69">
        <v>0</v>
      </c>
      <c r="D33" s="69">
        <v>687</v>
      </c>
      <c r="E33" s="69">
        <v>752</v>
      </c>
      <c r="F33" s="70">
        <v>65</v>
      </c>
    </row>
    <row r="34" s="61" customFormat="1" ht="18" customHeight="1" spans="1:6">
      <c r="A34" s="68">
        <v>2010505</v>
      </c>
      <c r="B34" s="68" t="s">
        <v>82</v>
      </c>
      <c r="C34" s="69">
        <v>16</v>
      </c>
      <c r="D34" s="69">
        <v>80</v>
      </c>
      <c r="E34" s="69">
        <v>105</v>
      </c>
      <c r="F34" s="70">
        <v>9</v>
      </c>
    </row>
    <row r="35" s="61" customFormat="1" ht="18" customHeight="1" spans="1:6">
      <c r="A35" s="68">
        <v>2010507</v>
      </c>
      <c r="B35" s="68" t="s">
        <v>83</v>
      </c>
      <c r="C35" s="69">
        <v>0</v>
      </c>
      <c r="D35" s="69">
        <v>105</v>
      </c>
      <c r="E35" s="69">
        <v>110</v>
      </c>
      <c r="F35" s="70">
        <v>5</v>
      </c>
    </row>
    <row r="36" s="61" customFormat="1" ht="18" customHeight="1" spans="1:6">
      <c r="A36" s="68">
        <v>2010508</v>
      </c>
      <c r="B36" s="68" t="s">
        <v>84</v>
      </c>
      <c r="C36" s="69">
        <v>0</v>
      </c>
      <c r="D36" s="69">
        <v>75</v>
      </c>
      <c r="E36" s="69">
        <v>65</v>
      </c>
      <c r="F36" s="70">
        <v>-10</v>
      </c>
    </row>
    <row r="37" s="61" customFormat="1" ht="18" customHeight="1" spans="1:6">
      <c r="A37" s="68">
        <v>2010550</v>
      </c>
      <c r="B37" s="68" t="s">
        <v>70</v>
      </c>
      <c r="C37" s="69">
        <v>0</v>
      </c>
      <c r="D37" s="69">
        <v>98</v>
      </c>
      <c r="E37" s="69">
        <v>170</v>
      </c>
      <c r="F37" s="70">
        <v>72</v>
      </c>
    </row>
    <row r="38" s="61" customFormat="1" ht="18" customHeight="1" spans="1:6">
      <c r="A38" s="68">
        <v>2010599</v>
      </c>
      <c r="B38" s="68" t="s">
        <v>85</v>
      </c>
      <c r="C38" s="69">
        <v>0</v>
      </c>
      <c r="D38" s="69">
        <v>0</v>
      </c>
      <c r="E38" s="69">
        <v>1</v>
      </c>
      <c r="F38" s="70">
        <v>1</v>
      </c>
    </row>
    <row r="39" s="61" customFormat="1" ht="18" customHeight="1" spans="1:6">
      <c r="A39" s="68">
        <v>20106</v>
      </c>
      <c r="B39" s="71" t="s">
        <v>86</v>
      </c>
      <c r="C39" s="69">
        <v>17</v>
      </c>
      <c r="D39" s="69">
        <v>2210</v>
      </c>
      <c r="E39" s="69">
        <v>2692</v>
      </c>
      <c r="F39" s="70">
        <v>465</v>
      </c>
    </row>
    <row r="40" s="61" customFormat="1" ht="18" customHeight="1" spans="1:6">
      <c r="A40" s="68">
        <v>2010601</v>
      </c>
      <c r="B40" s="68" t="s">
        <v>66</v>
      </c>
      <c r="C40" s="69">
        <v>5</v>
      </c>
      <c r="D40" s="69">
        <v>1083</v>
      </c>
      <c r="E40" s="69">
        <v>1471</v>
      </c>
      <c r="F40" s="70">
        <v>383</v>
      </c>
    </row>
    <row r="41" s="61" customFormat="1" ht="18" customHeight="1" spans="1:6">
      <c r="A41" s="68">
        <v>2010602</v>
      </c>
      <c r="B41" s="68" t="s">
        <v>67</v>
      </c>
      <c r="C41" s="69">
        <v>0</v>
      </c>
      <c r="D41" s="69">
        <v>841</v>
      </c>
      <c r="E41" s="69">
        <v>783</v>
      </c>
      <c r="F41" s="70">
        <v>-58</v>
      </c>
    </row>
    <row r="42" s="61" customFormat="1" ht="18" customHeight="1" spans="1:6">
      <c r="A42" s="68">
        <v>2010650</v>
      </c>
      <c r="B42" s="68" t="s">
        <v>70</v>
      </c>
      <c r="C42" s="69">
        <v>12</v>
      </c>
      <c r="D42" s="69">
        <v>286</v>
      </c>
      <c r="E42" s="69">
        <v>438</v>
      </c>
      <c r="F42" s="70">
        <v>140</v>
      </c>
    </row>
    <row r="43" s="61" customFormat="1" ht="18" customHeight="1" spans="1:6">
      <c r="A43" s="68">
        <v>20107</v>
      </c>
      <c r="B43" s="71" t="s">
        <v>87</v>
      </c>
      <c r="C43" s="69">
        <v>0</v>
      </c>
      <c r="D43" s="69">
        <v>5000</v>
      </c>
      <c r="E43" s="69">
        <v>10929</v>
      </c>
      <c r="F43" s="70">
        <v>5929</v>
      </c>
    </row>
    <row r="44" s="61" customFormat="1" ht="18" customHeight="1" spans="1:6">
      <c r="A44" s="68">
        <v>2010799</v>
      </c>
      <c r="B44" s="68" t="s">
        <v>88</v>
      </c>
      <c r="C44" s="69">
        <v>0</v>
      </c>
      <c r="D44" s="69">
        <v>5000</v>
      </c>
      <c r="E44" s="69">
        <v>10929</v>
      </c>
      <c r="F44" s="70">
        <v>5929</v>
      </c>
    </row>
    <row r="45" s="61" customFormat="1" ht="18" customHeight="1" spans="1:6">
      <c r="A45" s="68">
        <v>20108</v>
      </c>
      <c r="B45" s="71" t="s">
        <v>89</v>
      </c>
      <c r="C45" s="69">
        <v>117</v>
      </c>
      <c r="D45" s="69">
        <v>1031</v>
      </c>
      <c r="E45" s="69">
        <v>1550</v>
      </c>
      <c r="F45" s="70">
        <v>402</v>
      </c>
    </row>
    <row r="46" s="61" customFormat="1" ht="18" customHeight="1" spans="1:6">
      <c r="A46" s="68">
        <v>2010801</v>
      </c>
      <c r="B46" s="68" t="s">
        <v>66</v>
      </c>
      <c r="C46" s="69">
        <v>0</v>
      </c>
      <c r="D46" s="69">
        <v>389</v>
      </c>
      <c r="E46" s="69">
        <v>525</v>
      </c>
      <c r="F46" s="70">
        <v>136</v>
      </c>
    </row>
    <row r="47" s="61" customFormat="1" ht="18" customHeight="1" spans="1:6">
      <c r="A47" s="68">
        <v>2010802</v>
      </c>
      <c r="B47" s="68" t="s">
        <v>67</v>
      </c>
      <c r="C47" s="69">
        <v>0</v>
      </c>
      <c r="D47" s="69">
        <v>240</v>
      </c>
      <c r="E47" s="69">
        <v>324</v>
      </c>
      <c r="F47" s="70">
        <v>84</v>
      </c>
    </row>
    <row r="48" s="61" customFormat="1" ht="18" customHeight="1" spans="1:6">
      <c r="A48" s="68">
        <v>2010804</v>
      </c>
      <c r="B48" s="68" t="s">
        <v>90</v>
      </c>
      <c r="C48" s="69">
        <v>117</v>
      </c>
      <c r="D48" s="69">
        <v>0</v>
      </c>
      <c r="E48" s="69">
        <v>152</v>
      </c>
      <c r="F48" s="70">
        <v>35</v>
      </c>
    </row>
    <row r="49" s="61" customFormat="1" ht="18" customHeight="1" spans="1:6">
      <c r="A49" s="68">
        <v>2010850</v>
      </c>
      <c r="B49" s="68" t="s">
        <v>70</v>
      </c>
      <c r="C49" s="69">
        <v>0</v>
      </c>
      <c r="D49" s="69">
        <v>402</v>
      </c>
      <c r="E49" s="69">
        <v>548</v>
      </c>
      <c r="F49" s="70">
        <v>146</v>
      </c>
    </row>
    <row r="50" s="61" customFormat="1" ht="18" customHeight="1" spans="1:6">
      <c r="A50" s="68">
        <v>2010899</v>
      </c>
      <c r="B50" s="68" t="s">
        <v>91</v>
      </c>
      <c r="C50" s="69">
        <v>0</v>
      </c>
      <c r="D50" s="69">
        <v>0</v>
      </c>
      <c r="E50" s="69">
        <v>1</v>
      </c>
      <c r="F50" s="70">
        <v>1</v>
      </c>
    </row>
    <row r="51" s="61" customFormat="1" ht="18" customHeight="1" spans="1:6">
      <c r="A51" s="68">
        <v>20109</v>
      </c>
      <c r="B51" s="71" t="s">
        <v>92</v>
      </c>
      <c r="C51" s="69">
        <v>0</v>
      </c>
      <c r="D51" s="69">
        <v>0</v>
      </c>
      <c r="E51" s="69">
        <v>300</v>
      </c>
      <c r="F51" s="70">
        <v>300</v>
      </c>
    </row>
    <row r="52" s="61" customFormat="1" ht="18" customHeight="1" spans="1:6">
      <c r="A52" s="68">
        <v>2010999</v>
      </c>
      <c r="B52" s="68" t="s">
        <v>93</v>
      </c>
      <c r="C52" s="69">
        <v>0</v>
      </c>
      <c r="D52" s="69">
        <v>0</v>
      </c>
      <c r="E52" s="69">
        <v>300</v>
      </c>
      <c r="F52" s="70">
        <v>300</v>
      </c>
    </row>
    <row r="53" s="61" customFormat="1" ht="18" customHeight="1" spans="1:6">
      <c r="A53" s="68">
        <v>20110</v>
      </c>
      <c r="B53" s="71" t="s">
        <v>94</v>
      </c>
      <c r="C53" s="69">
        <v>385</v>
      </c>
      <c r="D53" s="69">
        <v>4176</v>
      </c>
      <c r="E53" s="69">
        <v>16436</v>
      </c>
      <c r="F53" s="70">
        <v>11875</v>
      </c>
    </row>
    <row r="54" s="61" customFormat="1" ht="18" customHeight="1" spans="1:6">
      <c r="A54" s="68">
        <v>2011002</v>
      </c>
      <c r="B54" s="68" t="s">
        <v>67</v>
      </c>
      <c r="C54" s="69">
        <v>0</v>
      </c>
      <c r="D54" s="69">
        <v>20</v>
      </c>
      <c r="E54" s="69">
        <v>934</v>
      </c>
      <c r="F54" s="70">
        <v>914</v>
      </c>
    </row>
    <row r="55" s="61" customFormat="1" ht="18" customHeight="1" spans="1:6">
      <c r="A55" s="68">
        <v>2011007</v>
      </c>
      <c r="B55" s="68" t="s">
        <v>95</v>
      </c>
      <c r="C55" s="69">
        <v>0</v>
      </c>
      <c r="D55" s="69">
        <v>255</v>
      </c>
      <c r="E55" s="69">
        <v>255</v>
      </c>
      <c r="F55" s="70">
        <v>0</v>
      </c>
    </row>
    <row r="56" s="61" customFormat="1" ht="18" customHeight="1" spans="1:6">
      <c r="A56" s="68">
        <v>2011008</v>
      </c>
      <c r="B56" s="68" t="s">
        <v>96</v>
      </c>
      <c r="C56" s="69">
        <v>385</v>
      </c>
      <c r="D56" s="69">
        <v>940</v>
      </c>
      <c r="E56" s="69">
        <v>5729</v>
      </c>
      <c r="F56" s="70">
        <v>4404</v>
      </c>
    </row>
    <row r="57" s="61" customFormat="1" ht="18" customHeight="1" spans="1:6">
      <c r="A57" s="68">
        <v>2011050</v>
      </c>
      <c r="B57" s="68" t="s">
        <v>70</v>
      </c>
      <c r="C57" s="69">
        <v>0</v>
      </c>
      <c r="D57" s="69">
        <v>318</v>
      </c>
      <c r="E57" s="69">
        <v>355</v>
      </c>
      <c r="F57" s="70">
        <v>37</v>
      </c>
    </row>
    <row r="58" s="61" customFormat="1" ht="18" customHeight="1" spans="1:6">
      <c r="A58" s="68">
        <v>2011099</v>
      </c>
      <c r="B58" s="68" t="s">
        <v>97</v>
      </c>
      <c r="C58" s="69">
        <v>0</v>
      </c>
      <c r="D58" s="69">
        <v>2643</v>
      </c>
      <c r="E58" s="69">
        <v>9163</v>
      </c>
      <c r="F58" s="70">
        <v>6520</v>
      </c>
    </row>
    <row r="59" s="61" customFormat="1" ht="18" customHeight="1" spans="1:6">
      <c r="A59" s="68">
        <v>20111</v>
      </c>
      <c r="B59" s="71" t="s">
        <v>98</v>
      </c>
      <c r="C59" s="69">
        <v>37</v>
      </c>
      <c r="D59" s="69">
        <v>1744</v>
      </c>
      <c r="E59" s="69">
        <v>2606</v>
      </c>
      <c r="F59" s="70">
        <v>825</v>
      </c>
    </row>
    <row r="60" s="61" customFormat="1" ht="18" customHeight="1" spans="1:6">
      <c r="A60" s="68">
        <v>2011101</v>
      </c>
      <c r="B60" s="68" t="s">
        <v>66</v>
      </c>
      <c r="C60" s="69">
        <v>31</v>
      </c>
      <c r="D60" s="69">
        <v>1324</v>
      </c>
      <c r="E60" s="69">
        <v>2098</v>
      </c>
      <c r="F60" s="70">
        <v>743</v>
      </c>
    </row>
    <row r="61" s="61" customFormat="1" ht="18" customHeight="1" spans="1:6">
      <c r="A61" s="68">
        <v>2011102</v>
      </c>
      <c r="B61" s="68" t="s">
        <v>67</v>
      </c>
      <c r="C61" s="69">
        <v>0</v>
      </c>
      <c r="D61" s="69">
        <v>357</v>
      </c>
      <c r="E61" s="69">
        <v>390</v>
      </c>
      <c r="F61" s="70">
        <v>33</v>
      </c>
    </row>
    <row r="62" s="61" customFormat="1" ht="18" customHeight="1" spans="1:6">
      <c r="A62" s="68">
        <v>2011150</v>
      </c>
      <c r="B62" s="68" t="s">
        <v>70</v>
      </c>
      <c r="C62" s="69">
        <v>6</v>
      </c>
      <c r="D62" s="69">
        <v>63</v>
      </c>
      <c r="E62" s="69">
        <v>117</v>
      </c>
      <c r="F62" s="70">
        <v>48</v>
      </c>
    </row>
    <row r="63" s="61" customFormat="1" ht="18" customHeight="1" spans="1:6">
      <c r="A63" s="68">
        <v>2011199</v>
      </c>
      <c r="B63" s="68" t="s">
        <v>99</v>
      </c>
      <c r="C63" s="69">
        <v>0</v>
      </c>
      <c r="D63" s="69">
        <v>0</v>
      </c>
      <c r="E63" s="69">
        <v>1</v>
      </c>
      <c r="F63" s="70">
        <v>1</v>
      </c>
    </row>
    <row r="64" s="61" customFormat="1" ht="18" customHeight="1" spans="1:6">
      <c r="A64" s="68">
        <v>20113</v>
      </c>
      <c r="B64" s="71" t="s">
        <v>100</v>
      </c>
      <c r="C64" s="69">
        <v>14</v>
      </c>
      <c r="D64" s="69">
        <v>3663</v>
      </c>
      <c r="E64" s="69">
        <v>21281</v>
      </c>
      <c r="F64" s="70">
        <v>17604</v>
      </c>
    </row>
    <row r="65" s="61" customFormat="1" ht="18" customHeight="1" spans="1:6">
      <c r="A65" s="68">
        <v>2011301</v>
      </c>
      <c r="B65" s="68" t="s">
        <v>66</v>
      </c>
      <c r="C65" s="69">
        <v>9</v>
      </c>
      <c r="D65" s="69">
        <v>598</v>
      </c>
      <c r="E65" s="69">
        <v>816</v>
      </c>
      <c r="F65" s="70">
        <v>209</v>
      </c>
    </row>
    <row r="66" s="61" customFormat="1" ht="18" customHeight="1" spans="1:6">
      <c r="A66" s="68">
        <v>2011302</v>
      </c>
      <c r="B66" s="68" t="s">
        <v>67</v>
      </c>
      <c r="C66" s="69">
        <v>0</v>
      </c>
      <c r="D66" s="69">
        <v>1165</v>
      </c>
      <c r="E66" s="69">
        <v>18394</v>
      </c>
      <c r="F66" s="70">
        <v>17229</v>
      </c>
    </row>
    <row r="67" s="61" customFormat="1" ht="18" customHeight="1" spans="1:6">
      <c r="A67" s="68">
        <v>2011308</v>
      </c>
      <c r="B67" s="68" t="s">
        <v>101</v>
      </c>
      <c r="C67" s="69">
        <v>0</v>
      </c>
      <c r="D67" s="69">
        <v>200</v>
      </c>
      <c r="E67" s="69">
        <v>82</v>
      </c>
      <c r="F67" s="70">
        <v>-118</v>
      </c>
    </row>
    <row r="68" s="61" customFormat="1" ht="18" customHeight="1" spans="1:6">
      <c r="A68" s="68">
        <v>2011350</v>
      </c>
      <c r="B68" s="68" t="s">
        <v>70</v>
      </c>
      <c r="C68" s="69">
        <v>5</v>
      </c>
      <c r="D68" s="69">
        <v>1060</v>
      </c>
      <c r="E68" s="69">
        <v>1446</v>
      </c>
      <c r="F68" s="70">
        <v>381</v>
      </c>
    </row>
    <row r="69" s="61" customFormat="1" ht="18" customHeight="1" spans="1:6">
      <c r="A69" s="68">
        <v>2011399</v>
      </c>
      <c r="B69" s="68" t="s">
        <v>102</v>
      </c>
      <c r="C69" s="69">
        <v>0</v>
      </c>
      <c r="D69" s="69">
        <v>640</v>
      </c>
      <c r="E69" s="69">
        <v>543</v>
      </c>
      <c r="F69" s="70">
        <v>-97</v>
      </c>
    </row>
    <row r="70" s="61" customFormat="1" ht="18" customHeight="1" spans="1:6">
      <c r="A70" s="68">
        <v>20123</v>
      </c>
      <c r="B70" s="71" t="s">
        <v>103</v>
      </c>
      <c r="C70" s="69">
        <v>0</v>
      </c>
      <c r="D70" s="69">
        <v>10</v>
      </c>
      <c r="E70" s="69">
        <v>11</v>
      </c>
      <c r="F70" s="70">
        <v>1</v>
      </c>
    </row>
    <row r="71" s="61" customFormat="1" ht="18" customHeight="1" spans="1:6">
      <c r="A71" s="68">
        <v>2012304</v>
      </c>
      <c r="B71" s="68" t="s">
        <v>104</v>
      </c>
      <c r="C71" s="69">
        <v>0</v>
      </c>
      <c r="D71" s="69">
        <v>0</v>
      </c>
      <c r="E71" s="69">
        <v>1</v>
      </c>
      <c r="F71" s="70">
        <v>1</v>
      </c>
    </row>
    <row r="72" s="61" customFormat="1" ht="18" customHeight="1" spans="1:6">
      <c r="A72" s="68">
        <v>2012399</v>
      </c>
      <c r="B72" s="68" t="s">
        <v>105</v>
      </c>
      <c r="C72" s="69">
        <v>0</v>
      </c>
      <c r="D72" s="69">
        <v>10</v>
      </c>
      <c r="E72" s="69">
        <v>10</v>
      </c>
      <c r="F72" s="70">
        <v>0</v>
      </c>
    </row>
    <row r="73" s="61" customFormat="1" ht="18" customHeight="1" spans="1:6">
      <c r="A73" s="68">
        <v>20126</v>
      </c>
      <c r="B73" s="71" t="s">
        <v>106</v>
      </c>
      <c r="C73" s="69">
        <v>0</v>
      </c>
      <c r="D73" s="69">
        <v>416</v>
      </c>
      <c r="E73" s="69">
        <v>667</v>
      </c>
      <c r="F73" s="70">
        <v>251</v>
      </c>
    </row>
    <row r="74" s="61" customFormat="1" ht="18" customHeight="1" spans="1:6">
      <c r="A74" s="68">
        <v>2012601</v>
      </c>
      <c r="B74" s="68" t="s">
        <v>66</v>
      </c>
      <c r="C74" s="69">
        <v>0</v>
      </c>
      <c r="D74" s="69">
        <v>359</v>
      </c>
      <c r="E74" s="69">
        <v>490</v>
      </c>
      <c r="F74" s="70">
        <v>131</v>
      </c>
    </row>
    <row r="75" s="61" customFormat="1" ht="18" customHeight="1" spans="1:6">
      <c r="A75" s="68">
        <v>2012604</v>
      </c>
      <c r="B75" s="68" t="s">
        <v>107</v>
      </c>
      <c r="C75" s="69">
        <v>0</v>
      </c>
      <c r="D75" s="69">
        <v>57</v>
      </c>
      <c r="E75" s="69">
        <v>177</v>
      </c>
      <c r="F75" s="70">
        <v>120</v>
      </c>
    </row>
    <row r="76" s="61" customFormat="1" ht="18" customHeight="1" spans="1:6">
      <c r="A76" s="68">
        <v>20128</v>
      </c>
      <c r="B76" s="71" t="s">
        <v>108</v>
      </c>
      <c r="C76" s="69">
        <v>1</v>
      </c>
      <c r="D76" s="69">
        <v>153</v>
      </c>
      <c r="E76" s="69">
        <v>184</v>
      </c>
      <c r="F76" s="70">
        <v>30</v>
      </c>
    </row>
    <row r="77" s="61" customFormat="1" ht="18" customHeight="1" spans="1:6">
      <c r="A77" s="68">
        <v>2012801</v>
      </c>
      <c r="B77" s="68" t="s">
        <v>66</v>
      </c>
      <c r="C77" s="69">
        <v>1</v>
      </c>
      <c r="D77" s="69">
        <v>133</v>
      </c>
      <c r="E77" s="69">
        <v>168</v>
      </c>
      <c r="F77" s="70">
        <v>34</v>
      </c>
    </row>
    <row r="78" s="61" customFormat="1" ht="18" customHeight="1" spans="1:6">
      <c r="A78" s="68">
        <v>2012802</v>
      </c>
      <c r="B78" s="68" t="s">
        <v>67</v>
      </c>
      <c r="C78" s="69">
        <v>0</v>
      </c>
      <c r="D78" s="69">
        <v>20</v>
      </c>
      <c r="E78" s="69">
        <v>15</v>
      </c>
      <c r="F78" s="70">
        <v>-5</v>
      </c>
    </row>
    <row r="79" s="61" customFormat="1" ht="18" customHeight="1" spans="1:6">
      <c r="A79" s="68">
        <v>2012899</v>
      </c>
      <c r="B79" s="68" t="s">
        <v>109</v>
      </c>
      <c r="C79" s="69">
        <v>0</v>
      </c>
      <c r="D79" s="69">
        <v>0</v>
      </c>
      <c r="E79" s="69">
        <v>1</v>
      </c>
      <c r="F79" s="70">
        <v>1</v>
      </c>
    </row>
    <row r="80" s="61" customFormat="1" ht="18" customHeight="1" spans="1:6">
      <c r="A80" s="68">
        <v>20129</v>
      </c>
      <c r="B80" s="71" t="s">
        <v>110</v>
      </c>
      <c r="C80" s="69">
        <v>3</v>
      </c>
      <c r="D80" s="69">
        <v>1074</v>
      </c>
      <c r="E80" s="69">
        <v>1402</v>
      </c>
      <c r="F80" s="70">
        <v>325</v>
      </c>
    </row>
    <row r="81" s="61" customFormat="1" ht="18" customHeight="1" spans="1:6">
      <c r="A81" s="68">
        <v>2012901</v>
      </c>
      <c r="B81" s="68" t="s">
        <v>66</v>
      </c>
      <c r="C81" s="69">
        <v>3</v>
      </c>
      <c r="D81" s="69">
        <v>563</v>
      </c>
      <c r="E81" s="69">
        <v>747</v>
      </c>
      <c r="F81" s="70">
        <v>181</v>
      </c>
    </row>
    <row r="82" s="61" customFormat="1" ht="18" customHeight="1" spans="1:6">
      <c r="A82" s="68">
        <v>2012902</v>
      </c>
      <c r="B82" s="68" t="s">
        <v>67</v>
      </c>
      <c r="C82" s="69">
        <v>0</v>
      </c>
      <c r="D82" s="69">
        <v>302</v>
      </c>
      <c r="E82" s="69">
        <v>376</v>
      </c>
      <c r="F82" s="70">
        <v>74</v>
      </c>
    </row>
    <row r="83" s="61" customFormat="1" ht="18" customHeight="1" spans="1:6">
      <c r="A83" s="68">
        <v>2012950</v>
      </c>
      <c r="B83" s="68" t="s">
        <v>70</v>
      </c>
      <c r="C83" s="69">
        <v>0</v>
      </c>
      <c r="D83" s="69">
        <v>209</v>
      </c>
      <c r="E83" s="69">
        <v>278</v>
      </c>
      <c r="F83" s="70">
        <v>69</v>
      </c>
    </row>
    <row r="84" s="61" customFormat="1" ht="18" customHeight="1" spans="1:6">
      <c r="A84" s="68">
        <v>2012999</v>
      </c>
      <c r="B84" s="68" t="s">
        <v>111</v>
      </c>
      <c r="C84" s="69">
        <v>0</v>
      </c>
      <c r="D84" s="69">
        <v>0</v>
      </c>
      <c r="E84" s="69">
        <v>1</v>
      </c>
      <c r="F84" s="70">
        <v>1</v>
      </c>
    </row>
    <row r="85" s="61" customFormat="1" ht="18" customHeight="1" spans="1:6">
      <c r="A85" s="68">
        <v>20131</v>
      </c>
      <c r="B85" s="71" t="s">
        <v>112</v>
      </c>
      <c r="C85" s="69">
        <v>9</v>
      </c>
      <c r="D85" s="69">
        <v>1853</v>
      </c>
      <c r="E85" s="69">
        <v>2784</v>
      </c>
      <c r="F85" s="70">
        <v>922</v>
      </c>
    </row>
    <row r="86" s="61" customFormat="1" ht="18" customHeight="1" spans="1:6">
      <c r="A86" s="68">
        <v>2013101</v>
      </c>
      <c r="B86" s="68" t="s">
        <v>66</v>
      </c>
      <c r="C86" s="69">
        <v>5</v>
      </c>
      <c r="D86" s="69">
        <v>1284</v>
      </c>
      <c r="E86" s="69">
        <v>1971</v>
      </c>
      <c r="F86" s="70">
        <v>682</v>
      </c>
    </row>
    <row r="87" s="61" customFormat="1" ht="18" customHeight="1" spans="1:6">
      <c r="A87" s="68">
        <v>2013102</v>
      </c>
      <c r="B87" s="68" t="s">
        <v>67</v>
      </c>
      <c r="C87" s="69">
        <v>0</v>
      </c>
      <c r="D87" s="69">
        <v>231</v>
      </c>
      <c r="E87" s="69">
        <v>300</v>
      </c>
      <c r="F87" s="70">
        <v>69</v>
      </c>
    </row>
    <row r="88" s="61" customFormat="1" ht="18" customHeight="1" spans="1:6">
      <c r="A88" s="68">
        <v>2013150</v>
      </c>
      <c r="B88" s="68" t="s">
        <v>70</v>
      </c>
      <c r="C88" s="69">
        <v>4</v>
      </c>
      <c r="D88" s="69">
        <v>338</v>
      </c>
      <c r="E88" s="69">
        <v>513</v>
      </c>
      <c r="F88" s="70">
        <v>171</v>
      </c>
    </row>
    <row r="89" s="61" customFormat="1" ht="18" customHeight="1" spans="1:6">
      <c r="A89" s="68">
        <v>20132</v>
      </c>
      <c r="B89" s="71" t="s">
        <v>113</v>
      </c>
      <c r="C89" s="69">
        <v>306</v>
      </c>
      <c r="D89" s="69">
        <v>2138</v>
      </c>
      <c r="E89" s="69">
        <v>3422</v>
      </c>
      <c r="F89" s="70">
        <v>978</v>
      </c>
    </row>
    <row r="90" s="61" customFormat="1" ht="18" customHeight="1" spans="1:6">
      <c r="A90" s="68">
        <v>2013201</v>
      </c>
      <c r="B90" s="68" t="s">
        <v>66</v>
      </c>
      <c r="C90" s="69">
        <v>1</v>
      </c>
      <c r="D90" s="69">
        <v>532</v>
      </c>
      <c r="E90" s="69">
        <v>884</v>
      </c>
      <c r="F90" s="70">
        <v>351</v>
      </c>
    </row>
    <row r="91" s="61" customFormat="1" ht="18" customHeight="1" spans="1:6">
      <c r="A91" s="68">
        <v>2013202</v>
      </c>
      <c r="B91" s="68" t="s">
        <v>67</v>
      </c>
      <c r="C91" s="69">
        <v>305</v>
      </c>
      <c r="D91" s="69">
        <v>1388</v>
      </c>
      <c r="E91" s="69">
        <v>2243</v>
      </c>
      <c r="F91" s="70">
        <v>550</v>
      </c>
    </row>
    <row r="92" s="61" customFormat="1" ht="18" customHeight="1" spans="1:6">
      <c r="A92" s="68">
        <v>2013204</v>
      </c>
      <c r="B92" s="68" t="s">
        <v>114</v>
      </c>
      <c r="C92" s="69">
        <v>0</v>
      </c>
      <c r="D92" s="69">
        <v>64</v>
      </c>
      <c r="E92" s="69">
        <v>64</v>
      </c>
      <c r="F92" s="70">
        <v>0</v>
      </c>
    </row>
    <row r="93" s="61" customFormat="1" ht="18" customHeight="1" spans="1:6">
      <c r="A93" s="68">
        <v>2013250</v>
      </c>
      <c r="B93" s="68" t="s">
        <v>70</v>
      </c>
      <c r="C93" s="69">
        <v>0</v>
      </c>
      <c r="D93" s="69">
        <v>154</v>
      </c>
      <c r="E93" s="69">
        <v>231</v>
      </c>
      <c r="F93" s="70">
        <v>77</v>
      </c>
    </row>
    <row r="94" s="61" customFormat="1" ht="18" customHeight="1" spans="1:6">
      <c r="A94" s="68">
        <v>20133</v>
      </c>
      <c r="B94" s="71" t="s">
        <v>115</v>
      </c>
      <c r="C94" s="69">
        <v>23</v>
      </c>
      <c r="D94" s="69">
        <v>1038</v>
      </c>
      <c r="E94" s="69">
        <v>1764</v>
      </c>
      <c r="F94" s="70">
        <v>703</v>
      </c>
    </row>
    <row r="95" s="61" customFormat="1" ht="18" customHeight="1" spans="1:6">
      <c r="A95" s="68">
        <v>2013301</v>
      </c>
      <c r="B95" s="68" t="s">
        <v>66</v>
      </c>
      <c r="C95" s="69">
        <v>0</v>
      </c>
      <c r="D95" s="69">
        <v>310</v>
      </c>
      <c r="E95" s="69">
        <v>505</v>
      </c>
      <c r="F95" s="70">
        <v>195</v>
      </c>
    </row>
    <row r="96" s="61" customFormat="1" ht="18" customHeight="1" spans="1:6">
      <c r="A96" s="68">
        <v>2013302</v>
      </c>
      <c r="B96" s="68" t="s">
        <v>67</v>
      </c>
      <c r="C96" s="69">
        <v>23</v>
      </c>
      <c r="D96" s="69">
        <v>566</v>
      </c>
      <c r="E96" s="69">
        <v>1027</v>
      </c>
      <c r="F96" s="70">
        <v>438</v>
      </c>
    </row>
    <row r="97" s="61" customFormat="1" ht="18" customHeight="1" spans="1:6">
      <c r="A97" s="68">
        <v>2013350</v>
      </c>
      <c r="B97" s="68" t="s">
        <v>70</v>
      </c>
      <c r="C97" s="69">
        <v>0</v>
      </c>
      <c r="D97" s="69">
        <v>162</v>
      </c>
      <c r="E97" s="69">
        <v>231</v>
      </c>
      <c r="F97" s="70">
        <v>69</v>
      </c>
    </row>
    <row r="98" s="61" customFormat="1" ht="18" customHeight="1" spans="1:6">
      <c r="A98" s="68">
        <v>2013399</v>
      </c>
      <c r="B98" s="68" t="s">
        <v>116</v>
      </c>
      <c r="C98" s="69">
        <v>0</v>
      </c>
      <c r="D98" s="69">
        <v>0</v>
      </c>
      <c r="E98" s="69">
        <v>1</v>
      </c>
      <c r="F98" s="70">
        <v>1</v>
      </c>
    </row>
    <row r="99" s="61" customFormat="1" ht="18" customHeight="1" spans="1:6">
      <c r="A99" s="68">
        <v>20134</v>
      </c>
      <c r="B99" s="71" t="s">
        <v>117</v>
      </c>
      <c r="C99" s="69">
        <v>0</v>
      </c>
      <c r="D99" s="69">
        <v>760</v>
      </c>
      <c r="E99" s="69">
        <v>950</v>
      </c>
      <c r="F99" s="70">
        <v>190</v>
      </c>
    </row>
    <row r="100" s="61" customFormat="1" ht="18" customHeight="1" spans="1:6">
      <c r="A100" s="68">
        <v>2013401</v>
      </c>
      <c r="B100" s="68" t="s">
        <v>66</v>
      </c>
      <c r="C100" s="69">
        <v>0</v>
      </c>
      <c r="D100" s="69">
        <v>400</v>
      </c>
      <c r="E100" s="69">
        <v>575</v>
      </c>
      <c r="F100" s="70">
        <v>175</v>
      </c>
    </row>
    <row r="101" s="61" customFormat="1" ht="18" customHeight="1" spans="1:6">
      <c r="A101" s="68">
        <v>2013404</v>
      </c>
      <c r="B101" s="68" t="s">
        <v>118</v>
      </c>
      <c r="C101" s="69"/>
      <c r="D101" s="69">
        <v>37</v>
      </c>
      <c r="E101" s="69">
        <v>35</v>
      </c>
      <c r="F101" s="70">
        <v>-2</v>
      </c>
    </row>
    <row r="102" s="61" customFormat="1" ht="18" customHeight="1" spans="1:6">
      <c r="A102" s="68">
        <v>2013450</v>
      </c>
      <c r="B102" s="68" t="s">
        <v>70</v>
      </c>
      <c r="C102" s="69">
        <v>0</v>
      </c>
      <c r="D102" s="69">
        <v>57</v>
      </c>
      <c r="E102" s="69">
        <v>84</v>
      </c>
      <c r="F102" s="70">
        <v>27</v>
      </c>
    </row>
    <row r="103" s="61" customFormat="1" ht="18" customHeight="1" spans="1:6">
      <c r="A103" s="68">
        <v>2013499</v>
      </c>
      <c r="B103" s="68" t="s">
        <v>119</v>
      </c>
      <c r="C103" s="69">
        <v>0</v>
      </c>
      <c r="D103" s="69">
        <v>266</v>
      </c>
      <c r="E103" s="69">
        <v>256</v>
      </c>
      <c r="F103" s="70">
        <v>-10</v>
      </c>
    </row>
    <row r="104" s="61" customFormat="1" ht="18" customHeight="1" spans="1:6">
      <c r="A104" s="68">
        <v>20136</v>
      </c>
      <c r="B104" s="71" t="s">
        <v>120</v>
      </c>
      <c r="C104" s="69">
        <v>2</v>
      </c>
      <c r="D104" s="69">
        <v>945</v>
      </c>
      <c r="E104" s="69">
        <v>851</v>
      </c>
      <c r="F104" s="70">
        <v>-96</v>
      </c>
    </row>
    <row r="105" s="61" customFormat="1" ht="18" customHeight="1" spans="1:6">
      <c r="A105" s="68">
        <v>2013601</v>
      </c>
      <c r="B105" s="68" t="s">
        <v>66</v>
      </c>
      <c r="C105" s="69">
        <v>1</v>
      </c>
      <c r="D105" s="69">
        <v>627</v>
      </c>
      <c r="E105" s="69">
        <v>509</v>
      </c>
      <c r="F105" s="70">
        <v>-119</v>
      </c>
    </row>
    <row r="106" s="61" customFormat="1" ht="18" customHeight="1" spans="1:6">
      <c r="A106" s="68">
        <v>2013602</v>
      </c>
      <c r="B106" s="68" t="s">
        <v>67</v>
      </c>
      <c r="C106" s="69">
        <v>1</v>
      </c>
      <c r="D106" s="69">
        <v>201</v>
      </c>
      <c r="E106" s="69">
        <v>206</v>
      </c>
      <c r="F106" s="70">
        <v>4</v>
      </c>
    </row>
    <row r="107" s="61" customFormat="1" ht="18" customHeight="1" spans="1:6">
      <c r="A107" s="68">
        <v>2013699</v>
      </c>
      <c r="B107" s="68" t="s">
        <v>121</v>
      </c>
      <c r="C107" s="69">
        <v>0</v>
      </c>
      <c r="D107" s="69">
        <v>117</v>
      </c>
      <c r="E107" s="69">
        <v>136</v>
      </c>
      <c r="F107" s="70">
        <v>19</v>
      </c>
    </row>
    <row r="108" s="61" customFormat="1" ht="18" customHeight="1" spans="1:6">
      <c r="A108" s="68">
        <v>20138</v>
      </c>
      <c r="B108" s="71" t="s">
        <v>122</v>
      </c>
      <c r="C108" s="69">
        <v>291</v>
      </c>
      <c r="D108" s="69">
        <v>8479</v>
      </c>
      <c r="E108" s="69">
        <v>13309</v>
      </c>
      <c r="F108" s="70">
        <v>4539</v>
      </c>
    </row>
    <row r="109" s="61" customFormat="1" ht="18" customHeight="1" spans="1:6">
      <c r="A109" s="68" t="s">
        <v>123</v>
      </c>
      <c r="B109" s="68" t="s">
        <v>66</v>
      </c>
      <c r="C109" s="69">
        <v>136</v>
      </c>
      <c r="D109" s="69">
        <v>6402</v>
      </c>
      <c r="E109" s="69">
        <v>9617</v>
      </c>
      <c r="F109" s="70">
        <v>3079</v>
      </c>
    </row>
    <row r="110" s="61" customFormat="1" ht="18" customHeight="1" spans="1:6">
      <c r="A110" s="68" t="s">
        <v>124</v>
      </c>
      <c r="B110" s="68" t="s">
        <v>67</v>
      </c>
      <c r="C110" s="69">
        <v>35</v>
      </c>
      <c r="D110" s="69">
        <v>0</v>
      </c>
      <c r="E110" s="69">
        <v>96</v>
      </c>
      <c r="F110" s="70">
        <v>61</v>
      </c>
    </row>
    <row r="111" s="61" customFormat="1" ht="18" customHeight="1" spans="1:6">
      <c r="A111" s="68" t="s">
        <v>125</v>
      </c>
      <c r="B111" s="68" t="s">
        <v>75</v>
      </c>
      <c r="C111" s="69">
        <v>0</v>
      </c>
      <c r="D111" s="69">
        <v>109</v>
      </c>
      <c r="E111" s="69">
        <v>135</v>
      </c>
      <c r="F111" s="70">
        <v>26</v>
      </c>
    </row>
    <row r="112" s="61" customFormat="1" ht="18" customHeight="1" spans="1:6">
      <c r="A112" s="68" t="s">
        <v>126</v>
      </c>
      <c r="B112" s="68" t="s">
        <v>127</v>
      </c>
      <c r="C112" s="69">
        <v>0</v>
      </c>
      <c r="D112" s="69">
        <v>1893</v>
      </c>
      <c r="E112" s="69">
        <v>3035</v>
      </c>
      <c r="F112" s="70">
        <v>1142</v>
      </c>
    </row>
    <row r="113" s="61" customFormat="1" ht="18" customHeight="1" spans="1:6">
      <c r="A113" s="68" t="s">
        <v>128</v>
      </c>
      <c r="B113" s="68" t="s">
        <v>129</v>
      </c>
      <c r="C113" s="69">
        <v>0</v>
      </c>
      <c r="D113" s="69">
        <v>30</v>
      </c>
      <c r="E113" s="69">
        <v>30</v>
      </c>
      <c r="F113" s="70">
        <v>0</v>
      </c>
    </row>
    <row r="114" s="61" customFormat="1" ht="18" customHeight="1" spans="1:6">
      <c r="A114" s="68" t="s">
        <v>130</v>
      </c>
      <c r="B114" s="68" t="s">
        <v>131</v>
      </c>
      <c r="C114" s="69">
        <v>120</v>
      </c>
      <c r="D114" s="69">
        <v>0</v>
      </c>
      <c r="E114" s="69">
        <v>395</v>
      </c>
      <c r="F114" s="70">
        <v>275</v>
      </c>
    </row>
    <row r="115" s="61" customFormat="1" ht="18" customHeight="1" spans="1:6">
      <c r="A115" s="68" t="s">
        <v>132</v>
      </c>
      <c r="B115" s="68" t="s">
        <v>133</v>
      </c>
      <c r="C115" s="69">
        <v>0</v>
      </c>
      <c r="D115" s="69">
        <v>0</v>
      </c>
      <c r="E115" s="69">
        <v>1</v>
      </c>
      <c r="F115" s="70">
        <v>1</v>
      </c>
    </row>
    <row r="116" s="61" customFormat="1" ht="18" customHeight="1" spans="1:6">
      <c r="A116" s="68">
        <v>20199</v>
      </c>
      <c r="B116" s="71" t="s">
        <v>134</v>
      </c>
      <c r="C116" s="69">
        <v>0</v>
      </c>
      <c r="D116" s="69">
        <v>0</v>
      </c>
      <c r="E116" s="69">
        <v>2133</v>
      </c>
      <c r="F116" s="70">
        <v>2133</v>
      </c>
    </row>
    <row r="117" s="61" customFormat="1" ht="18" customHeight="1" spans="1:6">
      <c r="A117" s="68">
        <v>2019999</v>
      </c>
      <c r="B117" s="68" t="s">
        <v>135</v>
      </c>
      <c r="C117" s="69">
        <v>0</v>
      </c>
      <c r="D117" s="69">
        <v>0</v>
      </c>
      <c r="E117" s="69">
        <v>2133</v>
      </c>
      <c r="F117" s="70">
        <v>2133</v>
      </c>
    </row>
    <row r="118" s="61" customFormat="1" ht="18" customHeight="1" spans="1:6">
      <c r="A118" s="68">
        <v>203</v>
      </c>
      <c r="B118" s="71" t="s">
        <v>136</v>
      </c>
      <c r="C118" s="69">
        <v>0</v>
      </c>
      <c r="D118" s="69">
        <v>200</v>
      </c>
      <c r="E118" s="69">
        <v>258</v>
      </c>
      <c r="F118" s="70">
        <v>58</v>
      </c>
    </row>
    <row r="119" s="61" customFormat="1" ht="18" customHeight="1" spans="1:6">
      <c r="A119" s="68">
        <v>20306</v>
      </c>
      <c r="B119" s="71" t="s">
        <v>137</v>
      </c>
      <c r="C119" s="69">
        <v>0</v>
      </c>
      <c r="D119" s="69">
        <v>200</v>
      </c>
      <c r="E119" s="69">
        <v>258</v>
      </c>
      <c r="F119" s="70">
        <v>58</v>
      </c>
    </row>
    <row r="120" s="61" customFormat="1" ht="18" customHeight="1" spans="1:6">
      <c r="A120" s="68">
        <v>2030603</v>
      </c>
      <c r="B120" s="68" t="s">
        <v>138</v>
      </c>
      <c r="C120" s="69">
        <v>0</v>
      </c>
      <c r="D120" s="69">
        <v>200</v>
      </c>
      <c r="E120" s="69">
        <v>200</v>
      </c>
      <c r="F120" s="70">
        <v>0</v>
      </c>
    </row>
    <row r="121" s="61" customFormat="1" ht="18" customHeight="1" spans="1:6">
      <c r="A121" s="68">
        <v>2030607</v>
      </c>
      <c r="B121" s="68" t="s">
        <v>139</v>
      </c>
      <c r="C121" s="69">
        <v>0</v>
      </c>
      <c r="D121" s="69">
        <v>0</v>
      </c>
      <c r="E121" s="69">
        <v>58</v>
      </c>
      <c r="F121" s="70">
        <v>58</v>
      </c>
    </row>
    <row r="122" s="61" customFormat="1" ht="18" customHeight="1" spans="1:6">
      <c r="A122" s="68">
        <v>204</v>
      </c>
      <c r="B122" s="71" t="s">
        <v>140</v>
      </c>
      <c r="C122" s="69">
        <v>931</v>
      </c>
      <c r="D122" s="69">
        <v>56828</v>
      </c>
      <c r="E122" s="69">
        <v>84105</v>
      </c>
      <c r="F122" s="70">
        <v>26346</v>
      </c>
    </row>
    <row r="123" s="61" customFormat="1" ht="18" customHeight="1" spans="1:6">
      <c r="A123" s="68">
        <v>20402</v>
      </c>
      <c r="B123" s="71" t="s">
        <v>141</v>
      </c>
      <c r="C123" s="69">
        <v>747</v>
      </c>
      <c r="D123" s="69">
        <v>45529</v>
      </c>
      <c r="E123" s="69">
        <v>66093</v>
      </c>
      <c r="F123" s="70">
        <v>19817</v>
      </c>
    </row>
    <row r="124" s="61" customFormat="1" ht="18" customHeight="1" spans="1:6">
      <c r="A124" s="68">
        <v>2040201</v>
      </c>
      <c r="B124" s="68" t="s">
        <v>66</v>
      </c>
      <c r="C124" s="69">
        <v>328</v>
      </c>
      <c r="D124" s="69">
        <v>36029</v>
      </c>
      <c r="E124" s="69">
        <v>49588</v>
      </c>
      <c r="F124" s="70">
        <v>13231</v>
      </c>
    </row>
    <row r="125" s="61" customFormat="1" ht="18" customHeight="1" spans="1:6">
      <c r="A125" s="68">
        <v>2040202</v>
      </c>
      <c r="B125" s="68" t="s">
        <v>67</v>
      </c>
      <c r="C125" s="69">
        <v>419</v>
      </c>
      <c r="D125" s="69">
        <v>7413</v>
      </c>
      <c r="E125" s="69">
        <v>16397</v>
      </c>
      <c r="F125" s="70">
        <v>8565</v>
      </c>
    </row>
    <row r="126" s="61" customFormat="1" ht="18" customHeight="1" spans="1:6">
      <c r="A126" s="68">
        <v>2040250</v>
      </c>
      <c r="B126" s="68" t="s">
        <v>70</v>
      </c>
      <c r="C126" s="69">
        <v>0</v>
      </c>
      <c r="D126" s="69">
        <v>82</v>
      </c>
      <c r="E126" s="69">
        <v>103</v>
      </c>
      <c r="F126" s="70">
        <v>21</v>
      </c>
    </row>
    <row r="127" s="61" customFormat="1" ht="18" customHeight="1" spans="1:6">
      <c r="A127" s="68">
        <v>2040299</v>
      </c>
      <c r="B127" s="68" t="s">
        <v>142</v>
      </c>
      <c r="C127" s="69">
        <v>0</v>
      </c>
      <c r="D127" s="69">
        <v>2005</v>
      </c>
      <c r="E127" s="69">
        <v>5</v>
      </c>
      <c r="F127" s="70">
        <v>-2000</v>
      </c>
    </row>
    <row r="128" s="61" customFormat="1" ht="18" customHeight="1" spans="1:6">
      <c r="A128" s="68">
        <v>20404</v>
      </c>
      <c r="B128" s="71" t="s">
        <v>143</v>
      </c>
      <c r="C128" s="69">
        <v>0</v>
      </c>
      <c r="D128" s="69">
        <v>3071</v>
      </c>
      <c r="E128" s="69">
        <v>4879</v>
      </c>
      <c r="F128" s="70">
        <v>1808</v>
      </c>
    </row>
    <row r="129" s="61" customFormat="1" ht="18" customHeight="1" spans="1:6">
      <c r="A129" s="68">
        <v>2040401</v>
      </c>
      <c r="B129" s="68" t="s">
        <v>66</v>
      </c>
      <c r="C129" s="69">
        <v>0</v>
      </c>
      <c r="D129" s="69">
        <v>2679</v>
      </c>
      <c r="E129" s="69">
        <v>4232</v>
      </c>
      <c r="F129" s="70">
        <v>1553</v>
      </c>
    </row>
    <row r="130" s="61" customFormat="1" ht="18" customHeight="1" spans="1:6">
      <c r="A130" s="68">
        <v>2040402</v>
      </c>
      <c r="B130" s="68" t="s">
        <v>67</v>
      </c>
      <c r="C130" s="69">
        <v>0</v>
      </c>
      <c r="D130" s="69">
        <v>239</v>
      </c>
      <c r="E130" s="69">
        <v>444</v>
      </c>
      <c r="F130" s="70">
        <v>205</v>
      </c>
    </row>
    <row r="131" s="61" customFormat="1" ht="18" customHeight="1" spans="1:6">
      <c r="A131" s="68">
        <v>2040450</v>
      </c>
      <c r="B131" s="68" t="s">
        <v>70</v>
      </c>
      <c r="C131" s="69">
        <v>0</v>
      </c>
      <c r="D131" s="69">
        <v>153</v>
      </c>
      <c r="E131" s="69">
        <v>203</v>
      </c>
      <c r="F131" s="70">
        <v>50</v>
      </c>
    </row>
    <row r="132" s="61" customFormat="1" ht="18" customHeight="1" spans="1:6">
      <c r="A132" s="68">
        <v>20405</v>
      </c>
      <c r="B132" s="71" t="s">
        <v>144</v>
      </c>
      <c r="C132" s="69">
        <v>129</v>
      </c>
      <c r="D132" s="69">
        <v>5953</v>
      </c>
      <c r="E132" s="69">
        <v>9578</v>
      </c>
      <c r="F132" s="70">
        <v>3496</v>
      </c>
    </row>
    <row r="133" s="61" customFormat="1" ht="18" customHeight="1" spans="1:6">
      <c r="A133" s="68">
        <v>2040501</v>
      </c>
      <c r="B133" s="68" t="s">
        <v>66</v>
      </c>
      <c r="C133" s="69">
        <v>6</v>
      </c>
      <c r="D133" s="69">
        <v>4688</v>
      </c>
      <c r="E133" s="69">
        <v>7322</v>
      </c>
      <c r="F133" s="70">
        <v>2628</v>
      </c>
    </row>
    <row r="134" s="61" customFormat="1" ht="18" customHeight="1" spans="1:6">
      <c r="A134" s="68">
        <v>2040502</v>
      </c>
      <c r="B134" s="68" t="s">
        <v>67</v>
      </c>
      <c r="C134" s="69">
        <v>123</v>
      </c>
      <c r="D134" s="69">
        <v>835</v>
      </c>
      <c r="E134" s="69">
        <v>1550</v>
      </c>
      <c r="F134" s="70">
        <v>592</v>
      </c>
    </row>
    <row r="135" s="61" customFormat="1" ht="18" customHeight="1" spans="1:6">
      <c r="A135" s="68">
        <v>2040506</v>
      </c>
      <c r="B135" s="68" t="s">
        <v>145</v>
      </c>
      <c r="C135" s="69">
        <v>0</v>
      </c>
      <c r="D135" s="69">
        <v>0</v>
      </c>
      <c r="E135" s="69">
        <v>30</v>
      </c>
      <c r="F135" s="70">
        <v>30</v>
      </c>
    </row>
    <row r="136" s="61" customFormat="1" ht="18" customHeight="1" spans="1:6">
      <c r="A136" s="68">
        <v>2040550</v>
      </c>
      <c r="B136" s="68" t="s">
        <v>70</v>
      </c>
      <c r="C136" s="69">
        <v>0</v>
      </c>
      <c r="D136" s="69">
        <v>430</v>
      </c>
      <c r="E136" s="69">
        <v>676</v>
      </c>
      <c r="F136" s="70">
        <v>246</v>
      </c>
    </row>
    <row r="137" s="61" customFormat="1" ht="18" customHeight="1" spans="1:6">
      <c r="A137" s="68">
        <v>20406</v>
      </c>
      <c r="B137" s="71" t="s">
        <v>146</v>
      </c>
      <c r="C137" s="69">
        <v>55</v>
      </c>
      <c r="D137" s="69">
        <v>2275</v>
      </c>
      <c r="E137" s="69">
        <v>3555</v>
      </c>
      <c r="F137" s="70">
        <v>1225</v>
      </c>
    </row>
    <row r="138" s="61" customFormat="1" ht="18" customHeight="1" spans="1:6">
      <c r="A138" s="68">
        <v>2040601</v>
      </c>
      <c r="B138" s="68" t="s">
        <v>66</v>
      </c>
      <c r="C138" s="69">
        <v>20</v>
      </c>
      <c r="D138" s="69">
        <v>1611</v>
      </c>
      <c r="E138" s="69">
        <v>2715</v>
      </c>
      <c r="F138" s="70">
        <v>1084</v>
      </c>
    </row>
    <row r="139" s="61" customFormat="1" ht="18" customHeight="1" spans="1:6">
      <c r="A139" s="68">
        <v>2040602</v>
      </c>
      <c r="B139" s="68" t="s">
        <v>67</v>
      </c>
      <c r="C139" s="69">
        <v>3</v>
      </c>
      <c r="D139" s="69">
        <v>0</v>
      </c>
      <c r="E139" s="69">
        <v>110</v>
      </c>
      <c r="F139" s="70">
        <v>107</v>
      </c>
    </row>
    <row r="140" s="61" customFormat="1" ht="18" customHeight="1" spans="1:6">
      <c r="A140" s="68">
        <v>2040604</v>
      </c>
      <c r="B140" s="68" t="s">
        <v>147</v>
      </c>
      <c r="C140" s="69">
        <v>32</v>
      </c>
      <c r="D140" s="69">
        <v>376</v>
      </c>
      <c r="E140" s="69">
        <v>374</v>
      </c>
      <c r="F140" s="70">
        <v>-34</v>
      </c>
    </row>
    <row r="141" s="61" customFormat="1" ht="18" customHeight="1" spans="1:6">
      <c r="A141" s="68">
        <v>2040605</v>
      </c>
      <c r="B141" s="68" t="s">
        <v>148</v>
      </c>
      <c r="C141" s="69">
        <v>0</v>
      </c>
      <c r="D141" s="69">
        <v>88</v>
      </c>
      <c r="E141" s="69">
        <v>67</v>
      </c>
      <c r="F141" s="70">
        <v>-21</v>
      </c>
    </row>
    <row r="142" s="61" customFormat="1" ht="18" customHeight="1" spans="1:6">
      <c r="A142" s="68">
        <v>2040607</v>
      </c>
      <c r="B142" s="68" t="s">
        <v>149</v>
      </c>
      <c r="C142" s="69">
        <v>0</v>
      </c>
      <c r="D142" s="69">
        <v>200</v>
      </c>
      <c r="E142" s="69">
        <v>225</v>
      </c>
      <c r="F142" s="70">
        <v>25</v>
      </c>
    </row>
    <row r="143" s="61" customFormat="1" ht="18" customHeight="1" spans="1:6">
      <c r="A143" s="68">
        <v>2040650</v>
      </c>
      <c r="B143" s="68" t="s">
        <v>70</v>
      </c>
      <c r="C143" s="69">
        <v>0</v>
      </c>
      <c r="D143" s="69">
        <v>0</v>
      </c>
      <c r="E143" s="69">
        <v>63</v>
      </c>
      <c r="F143" s="70">
        <v>63</v>
      </c>
    </row>
    <row r="144" s="61" customFormat="1" ht="18" customHeight="1" spans="1:6">
      <c r="A144" s="68">
        <v>2040699</v>
      </c>
      <c r="B144" s="68" t="s">
        <v>150</v>
      </c>
      <c r="C144" s="69">
        <v>0</v>
      </c>
      <c r="D144" s="69">
        <v>0</v>
      </c>
      <c r="E144" s="69">
        <v>1</v>
      </c>
      <c r="F144" s="70">
        <v>1</v>
      </c>
    </row>
    <row r="145" s="61" customFormat="1" ht="18" customHeight="1" spans="1:6">
      <c r="A145" s="68">
        <v>205</v>
      </c>
      <c r="B145" s="71" t="s">
        <v>151</v>
      </c>
      <c r="C145" s="69">
        <v>2982</v>
      </c>
      <c r="D145" s="69">
        <v>77892</v>
      </c>
      <c r="E145" s="69">
        <v>105336</v>
      </c>
      <c r="F145" s="70">
        <v>24462</v>
      </c>
    </row>
    <row r="146" s="61" customFormat="1" ht="18" customHeight="1" spans="1:6">
      <c r="A146" s="68">
        <v>20501</v>
      </c>
      <c r="B146" s="71" t="s">
        <v>152</v>
      </c>
      <c r="C146" s="69">
        <v>3</v>
      </c>
      <c r="D146" s="69">
        <v>847</v>
      </c>
      <c r="E146" s="69">
        <v>905</v>
      </c>
      <c r="F146" s="70">
        <v>55</v>
      </c>
    </row>
    <row r="147" s="61" customFormat="1" ht="18" customHeight="1" spans="1:6">
      <c r="A147" s="68">
        <v>2050101</v>
      </c>
      <c r="B147" s="68" t="s">
        <v>66</v>
      </c>
      <c r="C147" s="69">
        <v>3</v>
      </c>
      <c r="D147" s="69">
        <v>427</v>
      </c>
      <c r="E147" s="69">
        <v>562</v>
      </c>
      <c r="F147" s="70">
        <v>132</v>
      </c>
    </row>
    <row r="148" s="61" customFormat="1" ht="18" customHeight="1" spans="1:6">
      <c r="A148" s="68">
        <v>2050199</v>
      </c>
      <c r="B148" s="68" t="s">
        <v>153</v>
      </c>
      <c r="C148" s="69">
        <v>0</v>
      </c>
      <c r="D148" s="69">
        <v>420</v>
      </c>
      <c r="E148" s="69">
        <v>343</v>
      </c>
      <c r="F148" s="70">
        <v>-77</v>
      </c>
    </row>
    <row r="149" s="61" customFormat="1" ht="18" customHeight="1" spans="1:6">
      <c r="A149" s="68">
        <v>20502</v>
      </c>
      <c r="B149" s="71" t="s">
        <v>154</v>
      </c>
      <c r="C149" s="69">
        <v>2925</v>
      </c>
      <c r="D149" s="69">
        <v>60586</v>
      </c>
      <c r="E149" s="69">
        <v>97453</v>
      </c>
      <c r="F149" s="70">
        <v>33942</v>
      </c>
    </row>
    <row r="150" s="61" customFormat="1" ht="18" customHeight="1" spans="1:6">
      <c r="A150" s="68">
        <v>2050201</v>
      </c>
      <c r="B150" s="68" t="s">
        <v>155</v>
      </c>
      <c r="C150" s="69">
        <v>112</v>
      </c>
      <c r="D150" s="69">
        <v>7075</v>
      </c>
      <c r="E150" s="69">
        <v>13401</v>
      </c>
      <c r="F150" s="70">
        <v>6214</v>
      </c>
    </row>
    <row r="151" s="61" customFormat="1" ht="18" customHeight="1" spans="1:6">
      <c r="A151" s="68">
        <v>2050202</v>
      </c>
      <c r="B151" s="68" t="s">
        <v>156</v>
      </c>
      <c r="C151" s="69">
        <v>165</v>
      </c>
      <c r="D151" s="69">
        <v>24212</v>
      </c>
      <c r="E151" s="69">
        <v>43681</v>
      </c>
      <c r="F151" s="70">
        <v>19304</v>
      </c>
    </row>
    <row r="152" s="61" customFormat="1" ht="18" customHeight="1" spans="1:6">
      <c r="A152" s="68">
        <v>2050203</v>
      </c>
      <c r="B152" s="68" t="s">
        <v>157</v>
      </c>
      <c r="C152" s="69">
        <v>333</v>
      </c>
      <c r="D152" s="69">
        <v>16836</v>
      </c>
      <c r="E152" s="69">
        <v>30162</v>
      </c>
      <c r="F152" s="70">
        <v>12993</v>
      </c>
    </row>
    <row r="153" s="61" customFormat="1" ht="18" customHeight="1" spans="1:6">
      <c r="A153" s="68">
        <v>2050299</v>
      </c>
      <c r="B153" s="68" t="s">
        <v>158</v>
      </c>
      <c r="C153" s="69">
        <v>2315</v>
      </c>
      <c r="D153" s="69">
        <v>12463</v>
      </c>
      <c r="E153" s="69">
        <v>10209</v>
      </c>
      <c r="F153" s="70">
        <v>-4569</v>
      </c>
    </row>
    <row r="154" s="61" customFormat="1" ht="18" customHeight="1" spans="1:6">
      <c r="A154" s="68">
        <v>20503</v>
      </c>
      <c r="B154" s="71" t="s">
        <v>159</v>
      </c>
      <c r="C154" s="69">
        <v>26</v>
      </c>
      <c r="D154" s="69">
        <v>120</v>
      </c>
      <c r="E154" s="69">
        <v>453</v>
      </c>
      <c r="F154" s="70">
        <v>307</v>
      </c>
    </row>
    <row r="155" s="61" customFormat="1" ht="18" customHeight="1" spans="1:6">
      <c r="A155" s="68">
        <v>2050304</v>
      </c>
      <c r="B155" s="68" t="s">
        <v>160</v>
      </c>
      <c r="C155" s="69">
        <v>0</v>
      </c>
      <c r="D155" s="69">
        <v>0</v>
      </c>
      <c r="E155" s="69">
        <v>265</v>
      </c>
      <c r="F155" s="70">
        <v>265</v>
      </c>
    </row>
    <row r="156" s="61" customFormat="1" ht="18" customHeight="1" spans="1:6">
      <c r="A156" s="68">
        <v>2050399</v>
      </c>
      <c r="B156" s="68" t="s">
        <v>161</v>
      </c>
      <c r="C156" s="69">
        <v>26</v>
      </c>
      <c r="D156" s="69">
        <v>120</v>
      </c>
      <c r="E156" s="69">
        <v>188</v>
      </c>
      <c r="F156" s="70">
        <v>42</v>
      </c>
    </row>
    <row r="157" s="61" customFormat="1" ht="18" customHeight="1" spans="1:6">
      <c r="A157" s="68">
        <v>20504</v>
      </c>
      <c r="B157" s="71" t="s">
        <v>162</v>
      </c>
      <c r="C157" s="69">
        <v>0</v>
      </c>
      <c r="D157" s="69">
        <v>344</v>
      </c>
      <c r="E157" s="69">
        <v>598</v>
      </c>
      <c r="F157" s="70">
        <v>254</v>
      </c>
    </row>
    <row r="158" s="61" customFormat="1" ht="18" customHeight="1" spans="1:6">
      <c r="A158" s="68">
        <v>2050499</v>
      </c>
      <c r="B158" s="68" t="s">
        <v>163</v>
      </c>
      <c r="C158" s="69">
        <v>0</v>
      </c>
      <c r="D158" s="69">
        <v>344</v>
      </c>
      <c r="E158" s="69">
        <v>598</v>
      </c>
      <c r="F158" s="70">
        <v>254</v>
      </c>
    </row>
    <row r="159" s="61" customFormat="1" ht="18" customHeight="1" spans="1:6">
      <c r="A159" s="68">
        <v>20507</v>
      </c>
      <c r="B159" s="71" t="s">
        <v>164</v>
      </c>
      <c r="C159" s="69">
        <v>20</v>
      </c>
      <c r="D159" s="69">
        <v>1049</v>
      </c>
      <c r="E159" s="69">
        <v>1575</v>
      </c>
      <c r="F159" s="70">
        <v>506</v>
      </c>
    </row>
    <row r="160" s="61" customFormat="1" ht="18" customHeight="1" spans="1:6">
      <c r="A160" s="68">
        <v>2050701</v>
      </c>
      <c r="B160" s="68" t="s">
        <v>165</v>
      </c>
      <c r="C160" s="69">
        <v>20</v>
      </c>
      <c r="D160" s="69">
        <v>1049</v>
      </c>
      <c r="E160" s="69">
        <v>1575</v>
      </c>
      <c r="F160" s="70">
        <v>506</v>
      </c>
    </row>
    <row r="161" s="61" customFormat="1" ht="18" customHeight="1" spans="1:6">
      <c r="A161" s="68">
        <v>20508</v>
      </c>
      <c r="B161" s="71" t="s">
        <v>166</v>
      </c>
      <c r="C161" s="69">
        <v>0</v>
      </c>
      <c r="D161" s="69">
        <v>155</v>
      </c>
      <c r="E161" s="69">
        <v>149</v>
      </c>
      <c r="F161" s="70">
        <v>-6</v>
      </c>
    </row>
    <row r="162" s="61" customFormat="1" ht="18" customHeight="1" spans="1:6">
      <c r="A162" s="68">
        <v>2050802</v>
      </c>
      <c r="B162" s="68" t="s">
        <v>167</v>
      </c>
      <c r="C162" s="69">
        <v>0</v>
      </c>
      <c r="D162" s="69">
        <v>155</v>
      </c>
      <c r="E162" s="69">
        <v>149</v>
      </c>
      <c r="F162" s="70">
        <v>-6</v>
      </c>
    </row>
    <row r="163" s="61" customFormat="1" ht="18" customHeight="1" spans="1:6">
      <c r="A163" s="68">
        <v>20509</v>
      </c>
      <c r="B163" s="71" t="s">
        <v>168</v>
      </c>
      <c r="C163" s="69">
        <v>0</v>
      </c>
      <c r="D163" s="69">
        <v>4591</v>
      </c>
      <c r="E163" s="69">
        <v>4032</v>
      </c>
      <c r="F163" s="70">
        <v>-559</v>
      </c>
    </row>
    <row r="164" s="61" customFormat="1" ht="18" customHeight="1" spans="1:6">
      <c r="A164" s="68">
        <v>2050904</v>
      </c>
      <c r="B164" s="68" t="s">
        <v>169</v>
      </c>
      <c r="C164" s="69">
        <v>0</v>
      </c>
      <c r="D164" s="69">
        <v>0</v>
      </c>
      <c r="E164" s="69">
        <v>21</v>
      </c>
      <c r="F164" s="70">
        <v>21</v>
      </c>
    </row>
    <row r="165" s="61" customFormat="1" ht="18" customHeight="1" spans="1:6">
      <c r="A165" s="68">
        <v>2050999</v>
      </c>
      <c r="B165" s="68" t="s">
        <v>170</v>
      </c>
      <c r="C165" s="69">
        <v>0</v>
      </c>
      <c r="D165" s="69">
        <v>4591</v>
      </c>
      <c r="E165" s="69">
        <v>4011</v>
      </c>
      <c r="F165" s="70">
        <v>-580</v>
      </c>
    </row>
    <row r="166" s="61" customFormat="1" ht="18" customHeight="1" spans="1:6">
      <c r="A166" s="68">
        <v>20599</v>
      </c>
      <c r="B166" s="71" t="s">
        <v>171</v>
      </c>
      <c r="C166" s="69">
        <v>8</v>
      </c>
      <c r="D166" s="69">
        <v>10200</v>
      </c>
      <c r="E166" s="69">
        <v>171</v>
      </c>
      <c r="F166" s="70">
        <v>-10037</v>
      </c>
    </row>
    <row r="167" s="61" customFormat="1" ht="18" customHeight="1" spans="1:6">
      <c r="A167" s="68">
        <v>2059999</v>
      </c>
      <c r="B167" s="68" t="s">
        <v>172</v>
      </c>
      <c r="C167" s="69">
        <v>8</v>
      </c>
      <c r="D167" s="69">
        <v>10200</v>
      </c>
      <c r="E167" s="69">
        <v>171</v>
      </c>
      <c r="F167" s="70">
        <v>-10037</v>
      </c>
    </row>
    <row r="168" s="61" customFormat="1" ht="18" customHeight="1" spans="1:6">
      <c r="A168" s="68">
        <v>206</v>
      </c>
      <c r="B168" s="71" t="s">
        <v>173</v>
      </c>
      <c r="C168" s="69">
        <v>2504</v>
      </c>
      <c r="D168" s="69">
        <v>14112</v>
      </c>
      <c r="E168" s="69">
        <v>40804</v>
      </c>
      <c r="F168" s="70">
        <v>24188</v>
      </c>
    </row>
    <row r="169" s="61" customFormat="1" ht="18" customHeight="1" spans="1:6">
      <c r="A169" s="68">
        <v>20601</v>
      </c>
      <c r="B169" s="71" t="s">
        <v>174</v>
      </c>
      <c r="C169" s="69">
        <v>0</v>
      </c>
      <c r="D169" s="69">
        <v>494</v>
      </c>
      <c r="E169" s="69">
        <v>638</v>
      </c>
      <c r="F169" s="70">
        <v>144</v>
      </c>
    </row>
    <row r="170" s="61" customFormat="1" ht="18" customHeight="1" spans="1:6">
      <c r="A170" s="68">
        <v>2060101</v>
      </c>
      <c r="B170" s="68" t="s">
        <v>66</v>
      </c>
      <c r="C170" s="69">
        <v>0</v>
      </c>
      <c r="D170" s="69">
        <v>344</v>
      </c>
      <c r="E170" s="69">
        <v>488</v>
      </c>
      <c r="F170" s="70">
        <v>144</v>
      </c>
    </row>
    <row r="171" s="61" customFormat="1" ht="18" customHeight="1" spans="1:6">
      <c r="A171" s="68">
        <v>2060102</v>
      </c>
      <c r="B171" s="68" t="s">
        <v>67</v>
      </c>
      <c r="C171" s="69">
        <v>0</v>
      </c>
      <c r="D171" s="69">
        <v>150</v>
      </c>
      <c r="E171" s="69">
        <v>150</v>
      </c>
      <c r="F171" s="70">
        <v>0</v>
      </c>
    </row>
    <row r="172" s="61" customFormat="1" ht="18" customHeight="1" spans="1:6">
      <c r="A172" s="68">
        <v>20603</v>
      </c>
      <c r="B172" s="71" t="s">
        <v>175</v>
      </c>
      <c r="C172" s="69">
        <v>0</v>
      </c>
      <c r="D172" s="69">
        <v>0</v>
      </c>
      <c r="E172" s="69">
        <v>68</v>
      </c>
      <c r="F172" s="70">
        <v>68</v>
      </c>
    </row>
    <row r="173" s="61" customFormat="1" ht="18" customHeight="1" spans="1:6">
      <c r="A173" s="68">
        <v>2060302</v>
      </c>
      <c r="B173" s="68" t="s">
        <v>176</v>
      </c>
      <c r="C173" s="69">
        <v>0</v>
      </c>
      <c r="D173" s="69">
        <v>0</v>
      </c>
      <c r="E173" s="69">
        <v>68</v>
      </c>
      <c r="F173" s="70">
        <v>68</v>
      </c>
    </row>
    <row r="174" s="61" customFormat="1" ht="18" customHeight="1" spans="1:6">
      <c r="A174" s="68">
        <v>20604</v>
      </c>
      <c r="B174" s="71" t="s">
        <v>177</v>
      </c>
      <c r="C174" s="69">
        <v>2503</v>
      </c>
      <c r="D174" s="69">
        <v>13254</v>
      </c>
      <c r="E174" s="69">
        <v>29140</v>
      </c>
      <c r="F174" s="70">
        <v>13383</v>
      </c>
    </row>
    <row r="175" s="61" customFormat="1" ht="18" customHeight="1" spans="1:6">
      <c r="A175" s="68">
        <v>2060402</v>
      </c>
      <c r="B175" s="68" t="s">
        <v>178</v>
      </c>
      <c r="C175" s="69">
        <v>1737</v>
      </c>
      <c r="D175" s="69">
        <v>13254</v>
      </c>
      <c r="E175" s="69">
        <v>28194</v>
      </c>
      <c r="F175" s="70">
        <v>13203</v>
      </c>
    </row>
    <row r="176" s="61" customFormat="1" ht="18" customHeight="1" spans="1:6">
      <c r="A176" s="68">
        <v>2060403</v>
      </c>
      <c r="B176" s="68" t="s">
        <v>179</v>
      </c>
      <c r="C176" s="69">
        <v>766</v>
      </c>
      <c r="D176" s="69">
        <v>0</v>
      </c>
      <c r="E176" s="69">
        <v>946</v>
      </c>
      <c r="F176" s="70">
        <v>180</v>
      </c>
    </row>
    <row r="177" s="61" customFormat="1" ht="18" customHeight="1" spans="1:6">
      <c r="A177" s="68">
        <v>20605</v>
      </c>
      <c r="B177" s="71" t="s">
        <v>180</v>
      </c>
      <c r="C177" s="69">
        <v>0</v>
      </c>
      <c r="D177" s="69">
        <v>0</v>
      </c>
      <c r="E177" s="69">
        <v>1400</v>
      </c>
      <c r="F177" s="70">
        <v>1400</v>
      </c>
    </row>
    <row r="178" s="61" customFormat="1" ht="18" customHeight="1" spans="1:6">
      <c r="A178" s="68">
        <v>2060503</v>
      </c>
      <c r="B178" s="68" t="s">
        <v>181</v>
      </c>
      <c r="C178" s="69">
        <v>0</v>
      </c>
      <c r="D178" s="69">
        <v>0</v>
      </c>
      <c r="E178" s="69">
        <v>1400</v>
      </c>
      <c r="F178" s="70">
        <v>1400</v>
      </c>
    </row>
    <row r="179" s="61" customFormat="1" ht="18" customHeight="1" spans="1:6">
      <c r="A179" s="68">
        <v>20607</v>
      </c>
      <c r="B179" s="71" t="s">
        <v>182</v>
      </c>
      <c r="C179" s="69">
        <v>1</v>
      </c>
      <c r="D179" s="69">
        <v>364</v>
      </c>
      <c r="E179" s="69">
        <v>498</v>
      </c>
      <c r="F179" s="70">
        <v>133</v>
      </c>
    </row>
    <row r="180" s="61" customFormat="1" ht="18" customHeight="1" spans="1:6">
      <c r="A180" s="68">
        <v>2060701</v>
      </c>
      <c r="B180" s="68" t="s">
        <v>183</v>
      </c>
      <c r="C180" s="69">
        <v>1</v>
      </c>
      <c r="D180" s="69">
        <v>94</v>
      </c>
      <c r="E180" s="69">
        <v>194</v>
      </c>
      <c r="F180" s="70">
        <v>99</v>
      </c>
    </row>
    <row r="181" s="61" customFormat="1" ht="18" customHeight="1" spans="1:6">
      <c r="A181" s="68">
        <v>2060702</v>
      </c>
      <c r="B181" s="68" t="s">
        <v>184</v>
      </c>
      <c r="C181" s="69">
        <v>0</v>
      </c>
      <c r="D181" s="69">
        <v>270</v>
      </c>
      <c r="E181" s="69">
        <v>304</v>
      </c>
      <c r="F181" s="70">
        <v>34</v>
      </c>
    </row>
    <row r="182" s="61" customFormat="1" ht="18" customHeight="1" spans="1:6">
      <c r="A182" s="68">
        <v>20608</v>
      </c>
      <c r="B182" s="71" t="s">
        <v>185</v>
      </c>
      <c r="C182" s="69">
        <v>0</v>
      </c>
      <c r="D182" s="69">
        <v>0</v>
      </c>
      <c r="E182" s="69">
        <v>102</v>
      </c>
      <c r="F182" s="70">
        <v>102</v>
      </c>
    </row>
    <row r="183" s="61" customFormat="1" ht="18" customHeight="1" spans="1:6">
      <c r="A183" s="68">
        <v>2060801</v>
      </c>
      <c r="B183" s="68" t="s">
        <v>186</v>
      </c>
      <c r="C183" s="69">
        <v>0</v>
      </c>
      <c r="D183" s="69">
        <v>0</v>
      </c>
      <c r="E183" s="69">
        <v>37</v>
      </c>
      <c r="F183" s="70">
        <v>37</v>
      </c>
    </row>
    <row r="184" s="61" customFormat="1" ht="18" customHeight="1" spans="1:6">
      <c r="A184" s="68">
        <v>2060899</v>
      </c>
      <c r="B184" s="68" t="s">
        <v>187</v>
      </c>
      <c r="C184" s="69">
        <v>0</v>
      </c>
      <c r="D184" s="69">
        <v>0</v>
      </c>
      <c r="E184" s="69">
        <v>65</v>
      </c>
      <c r="F184" s="70">
        <v>65</v>
      </c>
    </row>
    <row r="185" s="61" customFormat="1" ht="18" customHeight="1" spans="1:6">
      <c r="A185" s="68">
        <v>20609</v>
      </c>
      <c r="B185" s="71" t="s">
        <v>188</v>
      </c>
      <c r="C185" s="69">
        <v>0</v>
      </c>
      <c r="D185" s="69">
        <v>0</v>
      </c>
      <c r="E185" s="69">
        <v>1231</v>
      </c>
      <c r="F185" s="70">
        <v>1231</v>
      </c>
    </row>
    <row r="186" s="61" customFormat="1" ht="18" customHeight="1" spans="1:6">
      <c r="A186" s="68">
        <v>2060901</v>
      </c>
      <c r="B186" s="68" t="s">
        <v>189</v>
      </c>
      <c r="C186" s="69">
        <v>0</v>
      </c>
      <c r="D186" s="69">
        <v>0</v>
      </c>
      <c r="E186" s="69">
        <v>1231</v>
      </c>
      <c r="F186" s="70">
        <v>1231</v>
      </c>
    </row>
    <row r="187" s="61" customFormat="1" ht="18" customHeight="1" spans="1:6">
      <c r="A187" s="68">
        <v>20699</v>
      </c>
      <c r="B187" s="71" t="s">
        <v>190</v>
      </c>
      <c r="C187" s="69">
        <v>0</v>
      </c>
      <c r="D187" s="69">
        <v>0</v>
      </c>
      <c r="E187" s="69">
        <v>7727</v>
      </c>
      <c r="F187" s="70">
        <v>7727</v>
      </c>
    </row>
    <row r="188" s="61" customFormat="1" ht="18" customHeight="1" spans="1:6">
      <c r="A188" s="68">
        <v>2069901</v>
      </c>
      <c r="B188" s="68" t="s">
        <v>191</v>
      </c>
      <c r="C188" s="69">
        <v>0</v>
      </c>
      <c r="D188" s="69">
        <v>0</v>
      </c>
      <c r="E188" s="69">
        <v>15</v>
      </c>
      <c r="F188" s="70">
        <v>15</v>
      </c>
    </row>
    <row r="189" s="61" customFormat="1" ht="18" customHeight="1" spans="1:6">
      <c r="A189" s="68">
        <v>2069999</v>
      </c>
      <c r="B189" s="68" t="s">
        <v>192</v>
      </c>
      <c r="C189" s="69">
        <v>0</v>
      </c>
      <c r="D189" s="69">
        <v>0</v>
      </c>
      <c r="E189" s="69">
        <v>7712</v>
      </c>
      <c r="F189" s="70">
        <v>7712</v>
      </c>
    </row>
    <row r="190" s="61" customFormat="1" ht="18" customHeight="1" spans="1:6">
      <c r="A190" s="68">
        <v>207</v>
      </c>
      <c r="B190" s="71" t="s">
        <v>193</v>
      </c>
      <c r="C190" s="69">
        <v>2289</v>
      </c>
      <c r="D190" s="69">
        <v>10631</v>
      </c>
      <c r="E190" s="69">
        <v>14226</v>
      </c>
      <c r="F190" s="70">
        <v>1306</v>
      </c>
    </row>
    <row r="191" s="61" customFormat="1" ht="18" customHeight="1" spans="1:6">
      <c r="A191" s="68">
        <v>20701</v>
      </c>
      <c r="B191" s="71" t="s">
        <v>194</v>
      </c>
      <c r="C191" s="69">
        <v>582</v>
      </c>
      <c r="D191" s="69">
        <v>8291</v>
      </c>
      <c r="E191" s="69">
        <v>8474</v>
      </c>
      <c r="F191" s="70">
        <v>-399</v>
      </c>
    </row>
    <row r="192" s="61" customFormat="1" ht="18" customHeight="1" spans="1:6">
      <c r="A192" s="68">
        <v>2070101</v>
      </c>
      <c r="B192" s="68" t="s">
        <v>66</v>
      </c>
      <c r="C192" s="69">
        <v>2</v>
      </c>
      <c r="D192" s="69">
        <v>235</v>
      </c>
      <c r="E192" s="69">
        <v>348</v>
      </c>
      <c r="F192" s="70">
        <v>111</v>
      </c>
    </row>
    <row r="193" s="61" customFormat="1" ht="18" customHeight="1" spans="1:6">
      <c r="A193" s="68">
        <v>2070102</v>
      </c>
      <c r="B193" s="68" t="s">
        <v>67</v>
      </c>
      <c r="C193" s="69">
        <v>0</v>
      </c>
      <c r="D193" s="69">
        <v>864</v>
      </c>
      <c r="E193" s="69">
        <v>788</v>
      </c>
      <c r="F193" s="70">
        <v>-76</v>
      </c>
    </row>
    <row r="194" s="61" customFormat="1" ht="18" customHeight="1" spans="1:6">
      <c r="A194" s="68">
        <v>2070104</v>
      </c>
      <c r="B194" s="68" t="s">
        <v>195</v>
      </c>
      <c r="C194" s="69">
        <v>0</v>
      </c>
      <c r="D194" s="69">
        <v>374</v>
      </c>
      <c r="E194" s="69">
        <v>584</v>
      </c>
      <c r="F194" s="70">
        <v>210</v>
      </c>
    </row>
    <row r="195" s="61" customFormat="1" ht="18" customHeight="1" spans="1:6">
      <c r="A195" s="68">
        <v>2070109</v>
      </c>
      <c r="B195" s="68" t="s">
        <v>196</v>
      </c>
      <c r="C195" s="69">
        <v>27</v>
      </c>
      <c r="D195" s="69">
        <v>996</v>
      </c>
      <c r="E195" s="69">
        <v>1727</v>
      </c>
      <c r="F195" s="70">
        <v>704</v>
      </c>
    </row>
    <row r="196" s="61" customFormat="1" ht="18" customHeight="1" spans="1:6">
      <c r="A196" s="68">
        <v>2070110</v>
      </c>
      <c r="B196" s="68" t="s">
        <v>197</v>
      </c>
      <c r="C196" s="69">
        <v>0</v>
      </c>
      <c r="D196" s="69">
        <v>150</v>
      </c>
      <c r="E196" s="69">
        <v>150</v>
      </c>
      <c r="F196" s="70">
        <v>0</v>
      </c>
    </row>
    <row r="197" s="61" customFormat="1" ht="18" customHeight="1" spans="1:6">
      <c r="A197" s="68">
        <v>2070111</v>
      </c>
      <c r="B197" s="68" t="s">
        <v>198</v>
      </c>
      <c r="C197" s="69">
        <v>57</v>
      </c>
      <c r="D197" s="69">
        <v>80</v>
      </c>
      <c r="E197" s="69">
        <v>172</v>
      </c>
      <c r="F197" s="70">
        <v>35</v>
      </c>
    </row>
    <row r="198" s="61" customFormat="1" ht="18" customHeight="1" spans="1:6">
      <c r="A198" s="68">
        <v>2070112</v>
      </c>
      <c r="B198" s="68" t="s">
        <v>199</v>
      </c>
      <c r="C198" s="69">
        <v>6</v>
      </c>
      <c r="D198" s="69">
        <v>385</v>
      </c>
      <c r="E198" s="69">
        <v>535</v>
      </c>
      <c r="F198" s="70">
        <v>144</v>
      </c>
    </row>
    <row r="199" s="61" customFormat="1" ht="18" customHeight="1" spans="1:6">
      <c r="A199" s="68">
        <v>2070114</v>
      </c>
      <c r="B199" s="68" t="s">
        <v>200</v>
      </c>
      <c r="C199" s="69">
        <v>454</v>
      </c>
      <c r="D199" s="69">
        <v>0</v>
      </c>
      <c r="E199" s="69">
        <v>800</v>
      </c>
      <c r="F199" s="70">
        <v>346</v>
      </c>
    </row>
    <row r="200" s="61" customFormat="1" ht="18" customHeight="1" spans="1:6">
      <c r="A200" s="68">
        <v>2070199</v>
      </c>
      <c r="B200" s="68" t="s">
        <v>201</v>
      </c>
      <c r="C200" s="69">
        <v>36</v>
      </c>
      <c r="D200" s="69">
        <v>5207</v>
      </c>
      <c r="E200" s="69">
        <v>3370</v>
      </c>
      <c r="F200" s="70">
        <v>-1873</v>
      </c>
    </row>
    <row r="201" s="61" customFormat="1" ht="18" customHeight="1" spans="1:6">
      <c r="A201" s="68">
        <v>20702</v>
      </c>
      <c r="B201" s="71" t="s">
        <v>202</v>
      </c>
      <c r="C201" s="69">
        <v>290</v>
      </c>
      <c r="D201" s="69">
        <v>302</v>
      </c>
      <c r="E201" s="69">
        <v>1162</v>
      </c>
      <c r="F201" s="70">
        <v>570</v>
      </c>
    </row>
    <row r="202" s="61" customFormat="1" ht="18" customHeight="1" spans="1:6">
      <c r="A202" s="68">
        <v>2070204</v>
      </c>
      <c r="B202" s="68" t="s">
        <v>203</v>
      </c>
      <c r="C202" s="69">
        <v>265</v>
      </c>
      <c r="D202" s="69">
        <v>302</v>
      </c>
      <c r="E202" s="69">
        <v>676</v>
      </c>
      <c r="F202" s="70">
        <v>109</v>
      </c>
    </row>
    <row r="203" s="61" customFormat="1" ht="18" customHeight="1" spans="1:6">
      <c r="A203" s="68">
        <v>2070206</v>
      </c>
      <c r="B203" s="68" t="s">
        <v>204</v>
      </c>
      <c r="C203" s="69">
        <v>25</v>
      </c>
      <c r="D203" s="69">
        <v>0</v>
      </c>
      <c r="E203" s="69">
        <v>88</v>
      </c>
      <c r="F203" s="70">
        <v>63</v>
      </c>
    </row>
    <row r="204" s="61" customFormat="1" ht="18" customHeight="1" spans="1:6">
      <c r="A204" s="68">
        <v>2070299</v>
      </c>
      <c r="B204" s="68" t="s">
        <v>205</v>
      </c>
      <c r="C204" s="69">
        <v>0</v>
      </c>
      <c r="D204" s="69">
        <v>0</v>
      </c>
      <c r="E204" s="69">
        <v>398</v>
      </c>
      <c r="F204" s="70">
        <v>398</v>
      </c>
    </row>
    <row r="205" s="61" customFormat="1" ht="18" customHeight="1" spans="1:6">
      <c r="A205" s="68">
        <v>20703</v>
      </c>
      <c r="B205" s="71" t="s">
        <v>206</v>
      </c>
      <c r="C205" s="69">
        <v>34</v>
      </c>
      <c r="D205" s="69">
        <v>248</v>
      </c>
      <c r="E205" s="69">
        <v>467</v>
      </c>
      <c r="F205" s="70">
        <v>185</v>
      </c>
    </row>
    <row r="206" s="61" customFormat="1" ht="18" customHeight="1" spans="1:6">
      <c r="A206" s="68">
        <v>2070302</v>
      </c>
      <c r="B206" s="68" t="s">
        <v>67</v>
      </c>
      <c r="C206" s="69">
        <v>0</v>
      </c>
      <c r="D206" s="69">
        <v>20</v>
      </c>
      <c r="E206" s="69">
        <v>20</v>
      </c>
      <c r="F206" s="70">
        <v>0</v>
      </c>
    </row>
    <row r="207" s="61" customFormat="1" ht="18" customHeight="1" spans="1:6">
      <c r="A207" s="68">
        <v>2070308</v>
      </c>
      <c r="B207" s="68" t="s">
        <v>207</v>
      </c>
      <c r="C207" s="69">
        <v>34</v>
      </c>
      <c r="D207" s="69">
        <v>228</v>
      </c>
      <c r="E207" s="69">
        <v>447</v>
      </c>
      <c r="F207" s="70">
        <v>185</v>
      </c>
    </row>
    <row r="208" s="61" customFormat="1" ht="18" customHeight="1" spans="1:6">
      <c r="A208" s="68">
        <v>20706</v>
      </c>
      <c r="B208" s="71" t="s">
        <v>208</v>
      </c>
      <c r="C208" s="69">
        <v>0</v>
      </c>
      <c r="D208" s="69">
        <v>945</v>
      </c>
      <c r="E208" s="69">
        <v>1354</v>
      </c>
      <c r="F208" s="70">
        <v>409</v>
      </c>
    </row>
    <row r="209" s="61" customFormat="1" ht="18" customHeight="1" spans="1:6">
      <c r="A209" s="68">
        <v>2070604</v>
      </c>
      <c r="B209" s="68" t="s">
        <v>209</v>
      </c>
      <c r="C209" s="69">
        <v>0</v>
      </c>
      <c r="D209" s="69">
        <v>945</v>
      </c>
      <c r="E209" s="69">
        <v>1327</v>
      </c>
      <c r="F209" s="70">
        <v>382</v>
      </c>
    </row>
    <row r="210" s="61" customFormat="1" ht="18" customHeight="1" spans="1:6">
      <c r="A210" s="68">
        <v>2070699</v>
      </c>
      <c r="B210" s="68" t="s">
        <v>210</v>
      </c>
      <c r="C210" s="69">
        <v>0</v>
      </c>
      <c r="D210" s="69">
        <v>0</v>
      </c>
      <c r="E210" s="69">
        <v>27</v>
      </c>
      <c r="F210" s="70">
        <v>27</v>
      </c>
    </row>
    <row r="211" s="61" customFormat="1" ht="18" customHeight="1" spans="1:6">
      <c r="A211" s="68">
        <v>20708</v>
      </c>
      <c r="B211" s="71" t="s">
        <v>211</v>
      </c>
      <c r="C211" s="69">
        <v>0</v>
      </c>
      <c r="D211" s="69">
        <v>845</v>
      </c>
      <c r="E211" s="69">
        <v>1301</v>
      </c>
      <c r="F211" s="70">
        <v>456</v>
      </c>
    </row>
    <row r="212" s="61" customFormat="1" ht="18" customHeight="1" spans="1:6">
      <c r="A212" s="68">
        <v>2070805</v>
      </c>
      <c r="B212" s="68" t="s">
        <v>212</v>
      </c>
      <c r="C212" s="69">
        <v>0</v>
      </c>
      <c r="D212" s="69">
        <v>645</v>
      </c>
      <c r="E212" s="69">
        <v>1245</v>
      </c>
      <c r="F212" s="70">
        <v>600</v>
      </c>
    </row>
    <row r="213" s="61" customFormat="1" ht="18" customHeight="1" spans="1:6">
      <c r="A213" s="68">
        <v>2070899</v>
      </c>
      <c r="B213" s="68" t="s">
        <v>213</v>
      </c>
      <c r="C213" s="69">
        <v>0</v>
      </c>
      <c r="D213" s="69">
        <v>200</v>
      </c>
      <c r="E213" s="69">
        <v>56</v>
      </c>
      <c r="F213" s="70">
        <v>-144</v>
      </c>
    </row>
    <row r="214" s="61" customFormat="1" ht="18" customHeight="1" spans="1:6">
      <c r="A214" s="68">
        <v>20799</v>
      </c>
      <c r="B214" s="71" t="s">
        <v>214</v>
      </c>
      <c r="C214" s="69">
        <v>1383</v>
      </c>
      <c r="D214" s="69">
        <v>0</v>
      </c>
      <c r="E214" s="69">
        <v>1468</v>
      </c>
      <c r="F214" s="70">
        <v>85</v>
      </c>
    </row>
    <row r="215" s="61" customFormat="1" ht="18" customHeight="1" spans="1:6">
      <c r="A215" s="68">
        <v>2079902</v>
      </c>
      <c r="B215" s="68" t="s">
        <v>215</v>
      </c>
      <c r="C215" s="69">
        <v>18</v>
      </c>
      <c r="D215" s="69">
        <v>0</v>
      </c>
      <c r="E215" s="69">
        <v>31</v>
      </c>
      <c r="F215" s="70">
        <v>13</v>
      </c>
    </row>
    <row r="216" s="61" customFormat="1" ht="18" customHeight="1" spans="1:6">
      <c r="A216" s="68">
        <v>2079903</v>
      </c>
      <c r="B216" s="68" t="s">
        <v>216</v>
      </c>
      <c r="C216" s="69">
        <v>701</v>
      </c>
      <c r="D216" s="69">
        <v>0</v>
      </c>
      <c r="E216" s="69">
        <v>885</v>
      </c>
      <c r="F216" s="70">
        <v>184</v>
      </c>
    </row>
    <row r="217" s="61" customFormat="1" ht="18" customHeight="1" spans="1:6">
      <c r="A217" s="68">
        <v>2079999</v>
      </c>
      <c r="B217" s="68" t="s">
        <v>217</v>
      </c>
      <c r="C217" s="69">
        <v>664</v>
      </c>
      <c r="D217" s="69">
        <v>0</v>
      </c>
      <c r="E217" s="69">
        <v>552</v>
      </c>
      <c r="F217" s="70">
        <v>-112</v>
      </c>
    </row>
    <row r="218" s="61" customFormat="1" ht="18" customHeight="1" spans="1:6">
      <c r="A218" s="68">
        <v>208</v>
      </c>
      <c r="B218" s="71" t="s">
        <v>218</v>
      </c>
      <c r="C218" s="69">
        <v>768</v>
      </c>
      <c r="D218" s="69">
        <v>77165</v>
      </c>
      <c r="E218" s="69">
        <v>50175</v>
      </c>
      <c r="F218" s="70">
        <v>-27758</v>
      </c>
    </row>
    <row r="219" s="61" customFormat="1" ht="18" customHeight="1" spans="1:6">
      <c r="A219" s="68">
        <v>20801</v>
      </c>
      <c r="B219" s="71" t="s">
        <v>219</v>
      </c>
      <c r="C219" s="69">
        <v>39</v>
      </c>
      <c r="D219" s="69">
        <v>3401</v>
      </c>
      <c r="E219" s="69">
        <v>4630</v>
      </c>
      <c r="F219" s="70">
        <v>1190</v>
      </c>
    </row>
    <row r="220" s="61" customFormat="1" ht="18" customHeight="1" spans="1:6">
      <c r="A220" s="68">
        <v>2080101</v>
      </c>
      <c r="B220" s="68" t="s">
        <v>66</v>
      </c>
      <c r="C220" s="69">
        <v>7</v>
      </c>
      <c r="D220" s="69">
        <v>2103</v>
      </c>
      <c r="E220" s="69">
        <v>2595</v>
      </c>
      <c r="F220" s="70">
        <v>485</v>
      </c>
    </row>
    <row r="221" s="61" customFormat="1" ht="18" customHeight="1" spans="1:6">
      <c r="A221" s="68">
        <v>2080102</v>
      </c>
      <c r="B221" s="68" t="s">
        <v>67</v>
      </c>
      <c r="C221" s="69">
        <v>0</v>
      </c>
      <c r="D221" s="69">
        <v>324</v>
      </c>
      <c r="E221" s="69">
        <v>636</v>
      </c>
      <c r="F221" s="70">
        <v>312</v>
      </c>
    </row>
    <row r="222" s="61" customFormat="1" ht="18" customHeight="1" spans="1:6">
      <c r="A222" s="68">
        <v>2080105</v>
      </c>
      <c r="B222" s="68" t="s">
        <v>220</v>
      </c>
      <c r="C222" s="69">
        <v>0</v>
      </c>
      <c r="D222" s="69">
        <v>90</v>
      </c>
      <c r="E222" s="69">
        <v>191</v>
      </c>
      <c r="F222" s="70">
        <v>101</v>
      </c>
    </row>
    <row r="223" s="61" customFormat="1" ht="18" customHeight="1" spans="1:6">
      <c r="A223" s="68">
        <v>2080106</v>
      </c>
      <c r="B223" s="68" t="s">
        <v>221</v>
      </c>
      <c r="C223" s="69">
        <v>8</v>
      </c>
      <c r="D223" s="69">
        <v>399</v>
      </c>
      <c r="E223" s="69">
        <v>472</v>
      </c>
      <c r="F223" s="70">
        <v>65</v>
      </c>
    </row>
    <row r="224" s="61" customFormat="1" ht="18" customHeight="1" spans="1:6">
      <c r="A224" s="68">
        <v>2080107</v>
      </c>
      <c r="B224" s="68" t="s">
        <v>222</v>
      </c>
      <c r="C224" s="69">
        <v>0</v>
      </c>
      <c r="D224" s="69">
        <v>7</v>
      </c>
      <c r="E224" s="69">
        <v>7</v>
      </c>
      <c r="F224" s="70">
        <v>0</v>
      </c>
    </row>
    <row r="225" s="61" customFormat="1" ht="18" customHeight="1" spans="1:6">
      <c r="A225" s="68">
        <v>2080108</v>
      </c>
      <c r="B225" s="68" t="s">
        <v>223</v>
      </c>
      <c r="C225" s="69">
        <v>10</v>
      </c>
      <c r="D225" s="69">
        <v>0</v>
      </c>
      <c r="E225" s="69">
        <v>10</v>
      </c>
      <c r="F225" s="70">
        <v>0</v>
      </c>
    </row>
    <row r="226" s="61" customFormat="1" ht="18" customHeight="1" spans="1:6">
      <c r="A226" s="68">
        <v>2080109</v>
      </c>
      <c r="B226" s="68" t="s">
        <v>224</v>
      </c>
      <c r="C226" s="69">
        <v>14</v>
      </c>
      <c r="D226" s="69">
        <v>469</v>
      </c>
      <c r="E226" s="69">
        <v>709</v>
      </c>
      <c r="F226" s="70">
        <v>226</v>
      </c>
    </row>
    <row r="227" s="61" customFormat="1" ht="18" customHeight="1" spans="1:6">
      <c r="A227" s="68">
        <v>2080110</v>
      </c>
      <c r="B227" s="68" t="s">
        <v>225</v>
      </c>
      <c r="C227" s="69">
        <v>0</v>
      </c>
      <c r="D227" s="69">
        <v>9</v>
      </c>
      <c r="E227" s="69">
        <v>9</v>
      </c>
      <c r="F227" s="70">
        <v>0</v>
      </c>
    </row>
    <row r="228" s="61" customFormat="1" ht="18" customHeight="1" spans="1:6">
      <c r="A228" s="68">
        <v>2080199</v>
      </c>
      <c r="B228" s="68" t="s">
        <v>226</v>
      </c>
      <c r="C228" s="69">
        <v>0</v>
      </c>
      <c r="D228" s="69">
        <v>0</v>
      </c>
      <c r="E228" s="69">
        <v>1</v>
      </c>
      <c r="F228" s="70">
        <v>1</v>
      </c>
    </row>
    <row r="229" s="61" customFormat="1" ht="18" customHeight="1" spans="1:6">
      <c r="A229" s="68">
        <v>20802</v>
      </c>
      <c r="B229" s="71" t="s">
        <v>227</v>
      </c>
      <c r="C229" s="69">
        <v>12</v>
      </c>
      <c r="D229" s="69">
        <v>4965</v>
      </c>
      <c r="E229" s="69">
        <v>8673</v>
      </c>
      <c r="F229" s="70">
        <v>3696</v>
      </c>
    </row>
    <row r="230" s="61" customFormat="1" ht="18" customHeight="1" spans="1:6">
      <c r="A230" s="68">
        <v>2080201</v>
      </c>
      <c r="B230" s="68" t="s">
        <v>66</v>
      </c>
      <c r="C230" s="69">
        <v>0</v>
      </c>
      <c r="D230" s="69">
        <v>531</v>
      </c>
      <c r="E230" s="69">
        <v>652</v>
      </c>
      <c r="F230" s="70">
        <v>121</v>
      </c>
    </row>
    <row r="231" s="61" customFormat="1" ht="18" customHeight="1" spans="1:6">
      <c r="A231" s="68">
        <v>2080206</v>
      </c>
      <c r="B231" s="68" t="s">
        <v>228</v>
      </c>
      <c r="C231" s="69">
        <v>0</v>
      </c>
      <c r="D231" s="69">
        <v>80</v>
      </c>
      <c r="E231" s="69">
        <v>110</v>
      </c>
      <c r="F231" s="70">
        <v>30</v>
      </c>
    </row>
    <row r="232" s="61" customFormat="1" ht="18" customHeight="1" spans="1:6">
      <c r="A232" s="68">
        <v>2080207</v>
      </c>
      <c r="B232" s="68" t="s">
        <v>229</v>
      </c>
      <c r="C232" s="69">
        <v>9</v>
      </c>
      <c r="D232" s="69">
        <v>55</v>
      </c>
      <c r="E232" s="69">
        <v>99</v>
      </c>
      <c r="F232" s="70">
        <v>35</v>
      </c>
    </row>
    <row r="233" s="61" customFormat="1" ht="18" customHeight="1" spans="1:6">
      <c r="A233" s="68">
        <v>2080208</v>
      </c>
      <c r="B233" s="68" t="s">
        <v>230</v>
      </c>
      <c r="C233" s="69">
        <v>0</v>
      </c>
      <c r="D233" s="69">
        <v>3618</v>
      </c>
      <c r="E233" s="69">
        <v>6952</v>
      </c>
      <c r="F233" s="70">
        <v>3334</v>
      </c>
    </row>
    <row r="234" s="61" customFormat="1" ht="18" customHeight="1" spans="1:6">
      <c r="A234" s="68">
        <v>2080299</v>
      </c>
      <c r="B234" s="68" t="s">
        <v>231</v>
      </c>
      <c r="C234" s="69">
        <v>3</v>
      </c>
      <c r="D234" s="69">
        <v>681</v>
      </c>
      <c r="E234" s="69">
        <v>860</v>
      </c>
      <c r="F234" s="70">
        <v>176</v>
      </c>
    </row>
    <row r="235" s="61" customFormat="1" ht="18" customHeight="1" spans="1:6">
      <c r="A235" s="68">
        <v>20805</v>
      </c>
      <c r="B235" s="71" t="s">
        <v>232</v>
      </c>
      <c r="C235" s="69">
        <v>0</v>
      </c>
      <c r="D235" s="69">
        <v>1918</v>
      </c>
      <c r="E235" s="69">
        <v>2634</v>
      </c>
      <c r="F235" s="70">
        <v>716</v>
      </c>
    </row>
    <row r="236" s="61" customFormat="1" ht="18" customHeight="1" spans="1:6">
      <c r="A236" s="68">
        <v>2080501</v>
      </c>
      <c r="B236" s="68" t="s">
        <v>233</v>
      </c>
      <c r="C236" s="69">
        <v>0</v>
      </c>
      <c r="D236" s="69">
        <v>59</v>
      </c>
      <c r="E236" s="69">
        <v>24</v>
      </c>
      <c r="F236" s="70">
        <v>-35</v>
      </c>
    </row>
    <row r="237" s="61" customFormat="1" ht="18" customHeight="1" spans="1:6">
      <c r="A237" s="68">
        <v>2080502</v>
      </c>
      <c r="B237" s="68" t="s">
        <v>234</v>
      </c>
      <c r="C237" s="69">
        <v>0</v>
      </c>
      <c r="D237" s="69">
        <v>688</v>
      </c>
      <c r="E237" s="69">
        <v>707</v>
      </c>
      <c r="F237" s="70">
        <v>19</v>
      </c>
    </row>
    <row r="238" s="61" customFormat="1" ht="18" customHeight="1" spans="1:6">
      <c r="A238" s="68">
        <v>2080504</v>
      </c>
      <c r="B238" s="68" t="s">
        <v>235</v>
      </c>
      <c r="C238" s="69">
        <v>0</v>
      </c>
      <c r="D238" s="69">
        <v>1171</v>
      </c>
      <c r="E238" s="69">
        <v>1701</v>
      </c>
      <c r="F238" s="70">
        <v>530</v>
      </c>
    </row>
    <row r="239" s="61" customFormat="1" ht="18" customHeight="1" spans="1:6">
      <c r="A239" s="68">
        <v>2080599</v>
      </c>
      <c r="B239" s="68" t="s">
        <v>236</v>
      </c>
      <c r="C239" s="69">
        <v>0</v>
      </c>
      <c r="D239" s="69">
        <v>0</v>
      </c>
      <c r="E239" s="69">
        <v>202</v>
      </c>
      <c r="F239" s="70">
        <v>202</v>
      </c>
    </row>
    <row r="240" s="61" customFormat="1" ht="18" customHeight="1" spans="1:6">
      <c r="A240" s="68">
        <v>20807</v>
      </c>
      <c r="B240" s="71" t="s">
        <v>237</v>
      </c>
      <c r="C240" s="69">
        <v>16</v>
      </c>
      <c r="D240" s="69">
        <v>215</v>
      </c>
      <c r="E240" s="69">
        <v>2986</v>
      </c>
      <c r="F240" s="70">
        <v>2755</v>
      </c>
    </row>
    <row r="241" s="61" customFormat="1" ht="18" customHeight="1" spans="1:6">
      <c r="A241" s="68">
        <v>2080712</v>
      </c>
      <c r="B241" s="68" t="s">
        <v>238</v>
      </c>
      <c r="C241" s="69">
        <v>2</v>
      </c>
      <c r="D241" s="69">
        <v>68</v>
      </c>
      <c r="E241" s="69">
        <v>87</v>
      </c>
      <c r="F241" s="70">
        <v>17</v>
      </c>
    </row>
    <row r="242" s="61" customFormat="1" ht="18" customHeight="1" spans="1:6">
      <c r="A242" s="68">
        <v>2080799</v>
      </c>
      <c r="B242" s="68" t="s">
        <v>239</v>
      </c>
      <c r="C242" s="69">
        <v>14</v>
      </c>
      <c r="D242" s="69">
        <v>147</v>
      </c>
      <c r="E242" s="69">
        <v>2899</v>
      </c>
      <c r="F242" s="70">
        <v>2738</v>
      </c>
    </row>
    <row r="243" s="61" customFormat="1" ht="18" customHeight="1" spans="1:6">
      <c r="A243" s="68">
        <v>20808</v>
      </c>
      <c r="B243" s="71" t="s">
        <v>240</v>
      </c>
      <c r="C243" s="69">
        <v>216</v>
      </c>
      <c r="D243" s="69">
        <v>1288</v>
      </c>
      <c r="E243" s="69">
        <v>5204</v>
      </c>
      <c r="F243" s="70">
        <v>3700</v>
      </c>
    </row>
    <row r="244" s="61" customFormat="1" ht="18" customHeight="1" spans="1:6">
      <c r="A244" s="68">
        <v>2080801</v>
      </c>
      <c r="B244" s="68" t="s">
        <v>241</v>
      </c>
      <c r="C244" s="69">
        <v>69</v>
      </c>
      <c r="D244" s="69">
        <v>357</v>
      </c>
      <c r="E244" s="69">
        <v>939</v>
      </c>
      <c r="F244" s="70">
        <v>513</v>
      </c>
    </row>
    <row r="245" s="61" customFormat="1" ht="18" customHeight="1" spans="1:6">
      <c r="A245" s="68">
        <v>2080802</v>
      </c>
      <c r="B245" s="68" t="s">
        <v>242</v>
      </c>
      <c r="C245" s="69">
        <v>53</v>
      </c>
      <c r="D245" s="69">
        <v>266</v>
      </c>
      <c r="E245" s="69">
        <v>815</v>
      </c>
      <c r="F245" s="70">
        <v>496</v>
      </c>
    </row>
    <row r="246" s="61" customFormat="1" ht="18" customHeight="1" spans="1:6">
      <c r="A246" s="68">
        <v>2080803</v>
      </c>
      <c r="B246" s="68" t="s">
        <v>243</v>
      </c>
      <c r="C246" s="69">
        <v>33</v>
      </c>
      <c r="D246" s="69">
        <v>378</v>
      </c>
      <c r="E246" s="69">
        <v>832</v>
      </c>
      <c r="F246" s="70">
        <v>421</v>
      </c>
    </row>
    <row r="247" s="61" customFormat="1" ht="18" customHeight="1" spans="1:6">
      <c r="A247" s="68">
        <v>2080805</v>
      </c>
      <c r="B247" s="68" t="s">
        <v>244</v>
      </c>
      <c r="C247" s="69">
        <v>0</v>
      </c>
      <c r="D247" s="69">
        <v>0</v>
      </c>
      <c r="E247" s="69">
        <v>1708</v>
      </c>
      <c r="F247" s="70">
        <v>1708</v>
      </c>
    </row>
    <row r="248" s="61" customFormat="1" ht="18" customHeight="1" spans="1:6">
      <c r="A248" s="68">
        <v>2080806</v>
      </c>
      <c r="B248" s="68" t="s">
        <v>245</v>
      </c>
      <c r="C248" s="69">
        <v>61</v>
      </c>
      <c r="D248" s="69">
        <v>247</v>
      </c>
      <c r="E248" s="69">
        <v>888</v>
      </c>
      <c r="F248" s="70">
        <v>580</v>
      </c>
    </row>
    <row r="249" s="61" customFormat="1" ht="18" customHeight="1" spans="1:6">
      <c r="A249" s="68">
        <v>2080899</v>
      </c>
      <c r="B249" s="68" t="s">
        <v>246</v>
      </c>
      <c r="C249" s="69">
        <v>0</v>
      </c>
      <c r="D249" s="69">
        <v>40</v>
      </c>
      <c r="E249" s="69">
        <v>22</v>
      </c>
      <c r="F249" s="70">
        <v>-18</v>
      </c>
    </row>
    <row r="250" s="61" customFormat="1" ht="18" customHeight="1" spans="1:6">
      <c r="A250" s="68">
        <v>20809</v>
      </c>
      <c r="B250" s="71" t="s">
        <v>247</v>
      </c>
      <c r="C250" s="69">
        <v>432</v>
      </c>
      <c r="D250" s="69">
        <v>1161</v>
      </c>
      <c r="E250" s="69">
        <v>1998</v>
      </c>
      <c r="F250" s="70">
        <v>405</v>
      </c>
    </row>
    <row r="251" s="61" customFormat="1" ht="18" customHeight="1" spans="1:6">
      <c r="A251" s="68">
        <v>2080901</v>
      </c>
      <c r="B251" s="68" t="s">
        <v>248</v>
      </c>
      <c r="C251" s="69">
        <v>279</v>
      </c>
      <c r="D251" s="69">
        <v>949</v>
      </c>
      <c r="E251" s="69">
        <v>1588</v>
      </c>
      <c r="F251" s="70">
        <v>360</v>
      </c>
    </row>
    <row r="252" s="61" customFormat="1" ht="18" customHeight="1" spans="1:6">
      <c r="A252" s="68">
        <v>2080902</v>
      </c>
      <c r="B252" s="68" t="s">
        <v>249</v>
      </c>
      <c r="C252" s="69">
        <v>66</v>
      </c>
      <c r="D252" s="69">
        <v>142</v>
      </c>
      <c r="E252" s="69">
        <v>272</v>
      </c>
      <c r="F252" s="70">
        <v>64</v>
      </c>
    </row>
    <row r="253" s="61" customFormat="1" ht="18" customHeight="1" spans="1:6">
      <c r="A253" s="68">
        <v>2080903</v>
      </c>
      <c r="B253" s="68" t="s">
        <v>250</v>
      </c>
      <c r="C253" s="69">
        <v>32</v>
      </c>
      <c r="D253" s="69">
        <v>0</v>
      </c>
      <c r="E253" s="69">
        <v>50</v>
      </c>
      <c r="F253" s="70">
        <v>18</v>
      </c>
    </row>
    <row r="254" s="61" customFormat="1" ht="18" customHeight="1" spans="1:6">
      <c r="A254" s="68">
        <v>2080904</v>
      </c>
      <c r="B254" s="68" t="s">
        <v>251</v>
      </c>
      <c r="C254" s="69">
        <v>55</v>
      </c>
      <c r="D254" s="69">
        <v>70</v>
      </c>
      <c r="E254" s="69">
        <v>88</v>
      </c>
      <c r="F254" s="70">
        <v>-37</v>
      </c>
    </row>
    <row r="255" s="61" customFormat="1" ht="18" customHeight="1" spans="1:6">
      <c r="A255" s="68">
        <v>20810</v>
      </c>
      <c r="B255" s="71" t="s">
        <v>252</v>
      </c>
      <c r="C255" s="69">
        <v>0</v>
      </c>
      <c r="D255" s="69">
        <v>7106</v>
      </c>
      <c r="E255" s="69">
        <v>6731</v>
      </c>
      <c r="F255" s="70">
        <v>-375</v>
      </c>
    </row>
    <row r="256" s="61" customFormat="1" ht="18" customHeight="1" spans="1:6">
      <c r="A256" s="68">
        <v>2081001</v>
      </c>
      <c r="B256" s="68" t="s">
        <v>253</v>
      </c>
      <c r="C256" s="69">
        <v>0</v>
      </c>
      <c r="D256" s="69">
        <v>293</v>
      </c>
      <c r="E256" s="69">
        <v>365</v>
      </c>
      <c r="F256" s="70">
        <v>72</v>
      </c>
    </row>
    <row r="257" s="61" customFormat="1" ht="18" customHeight="1" spans="1:6">
      <c r="A257" s="68">
        <v>2081002</v>
      </c>
      <c r="B257" s="68" t="s">
        <v>254</v>
      </c>
      <c r="C257" s="69">
        <v>0</v>
      </c>
      <c r="D257" s="69">
        <v>5605</v>
      </c>
      <c r="E257" s="69">
        <v>4605</v>
      </c>
      <c r="F257" s="70">
        <v>-1000</v>
      </c>
    </row>
    <row r="258" s="61" customFormat="1" ht="18" customHeight="1" spans="1:6">
      <c r="A258" s="68">
        <v>2081004</v>
      </c>
      <c r="B258" s="68" t="s">
        <v>255</v>
      </c>
      <c r="C258" s="69">
        <v>0</v>
      </c>
      <c r="D258" s="69">
        <v>1208</v>
      </c>
      <c r="E258" s="69">
        <v>1559</v>
      </c>
      <c r="F258" s="70">
        <v>351</v>
      </c>
    </row>
    <row r="259" s="61" customFormat="1" ht="18" customHeight="1" spans="1:6">
      <c r="A259" s="68">
        <v>2081099</v>
      </c>
      <c r="B259" s="68" t="s">
        <v>256</v>
      </c>
      <c r="C259" s="69">
        <v>0</v>
      </c>
      <c r="D259" s="69">
        <v>0</v>
      </c>
      <c r="E259" s="69">
        <v>202</v>
      </c>
      <c r="F259" s="70">
        <v>202</v>
      </c>
    </row>
    <row r="260" s="61" customFormat="1" ht="18" customHeight="1" spans="1:6">
      <c r="A260" s="68">
        <v>20811</v>
      </c>
      <c r="B260" s="71" t="s">
        <v>257</v>
      </c>
      <c r="C260" s="69">
        <v>4</v>
      </c>
      <c r="D260" s="69">
        <v>4535</v>
      </c>
      <c r="E260" s="69">
        <v>8227</v>
      </c>
      <c r="F260" s="70">
        <v>3688</v>
      </c>
    </row>
    <row r="261" s="61" customFormat="1" ht="18" customHeight="1" spans="1:6">
      <c r="A261" s="68">
        <v>2081101</v>
      </c>
      <c r="B261" s="68" t="s">
        <v>66</v>
      </c>
      <c r="C261" s="69">
        <v>0</v>
      </c>
      <c r="D261" s="69">
        <v>207</v>
      </c>
      <c r="E261" s="69">
        <v>294</v>
      </c>
      <c r="F261" s="70">
        <v>87</v>
      </c>
    </row>
    <row r="262" s="61" customFormat="1" ht="18" customHeight="1" spans="1:6">
      <c r="A262" s="68">
        <v>2081102</v>
      </c>
      <c r="B262" s="68" t="s">
        <v>67</v>
      </c>
      <c r="C262" s="69">
        <v>0</v>
      </c>
      <c r="D262" s="69">
        <v>69</v>
      </c>
      <c r="E262" s="69">
        <v>69</v>
      </c>
      <c r="F262" s="70">
        <v>0</v>
      </c>
    </row>
    <row r="263" s="61" customFormat="1" ht="18" customHeight="1" spans="1:6">
      <c r="A263" s="68">
        <v>2081104</v>
      </c>
      <c r="B263" s="68" t="s">
        <v>258</v>
      </c>
      <c r="C263" s="69">
        <v>0</v>
      </c>
      <c r="D263" s="69">
        <v>391</v>
      </c>
      <c r="E263" s="69">
        <v>782</v>
      </c>
      <c r="F263" s="70">
        <v>391</v>
      </c>
    </row>
    <row r="264" s="61" customFormat="1" ht="18" customHeight="1" spans="1:6">
      <c r="A264" s="68">
        <v>2081105</v>
      </c>
      <c r="B264" s="68" t="s">
        <v>259</v>
      </c>
      <c r="C264" s="69">
        <v>4</v>
      </c>
      <c r="D264" s="69">
        <v>1157</v>
      </c>
      <c r="E264" s="69">
        <v>1552</v>
      </c>
      <c r="F264" s="70">
        <v>391</v>
      </c>
    </row>
    <row r="265" s="61" customFormat="1" ht="18" customHeight="1" spans="1:6">
      <c r="A265" s="68">
        <v>2081106</v>
      </c>
      <c r="B265" s="68" t="s">
        <v>260</v>
      </c>
      <c r="C265" s="69">
        <v>0</v>
      </c>
      <c r="D265" s="69">
        <v>47</v>
      </c>
      <c r="E265" s="69">
        <v>59</v>
      </c>
      <c r="F265" s="70">
        <v>12</v>
      </c>
    </row>
    <row r="266" s="61" customFormat="1" ht="18" customHeight="1" spans="1:6">
      <c r="A266" s="68">
        <v>2081107</v>
      </c>
      <c r="B266" s="68" t="s">
        <v>261</v>
      </c>
      <c r="C266" s="69">
        <v>0</v>
      </c>
      <c r="D266" s="69">
        <v>1895</v>
      </c>
      <c r="E266" s="69">
        <v>4546</v>
      </c>
      <c r="F266" s="70">
        <v>2651</v>
      </c>
    </row>
    <row r="267" s="61" customFormat="1" ht="18" customHeight="1" spans="1:6">
      <c r="A267" s="68">
        <v>2081199</v>
      </c>
      <c r="B267" s="68" t="s">
        <v>262</v>
      </c>
      <c r="C267" s="69">
        <v>0</v>
      </c>
      <c r="D267" s="69">
        <v>769</v>
      </c>
      <c r="E267" s="69">
        <v>925</v>
      </c>
      <c r="F267" s="70">
        <v>156</v>
      </c>
    </row>
    <row r="268" s="61" customFormat="1" ht="18" customHeight="1" spans="1:6">
      <c r="A268" s="68">
        <v>20816</v>
      </c>
      <c r="B268" s="71" t="s">
        <v>263</v>
      </c>
      <c r="C268" s="69">
        <v>0</v>
      </c>
      <c r="D268" s="69">
        <v>295</v>
      </c>
      <c r="E268" s="69">
        <v>376</v>
      </c>
      <c r="F268" s="70">
        <v>81</v>
      </c>
    </row>
    <row r="269" s="61" customFormat="1" ht="18" customHeight="1" spans="1:6">
      <c r="A269" s="68">
        <v>2081601</v>
      </c>
      <c r="B269" s="68" t="s">
        <v>66</v>
      </c>
      <c r="C269" s="69">
        <v>0</v>
      </c>
      <c r="D269" s="69">
        <v>195</v>
      </c>
      <c r="E269" s="69">
        <v>235</v>
      </c>
      <c r="F269" s="70">
        <v>40</v>
      </c>
    </row>
    <row r="270" s="61" customFormat="1" ht="18" customHeight="1" spans="1:6">
      <c r="A270" s="68">
        <v>2081699</v>
      </c>
      <c r="B270" s="68" t="s">
        <v>264</v>
      </c>
      <c r="C270" s="69">
        <v>0</v>
      </c>
      <c r="D270" s="69">
        <v>100</v>
      </c>
      <c r="E270" s="69">
        <v>141</v>
      </c>
      <c r="F270" s="70">
        <v>41</v>
      </c>
    </row>
    <row r="271" s="61" customFormat="1" ht="18" customHeight="1" spans="1:6">
      <c r="A271" s="68">
        <v>20819</v>
      </c>
      <c r="B271" s="71" t="s">
        <v>265</v>
      </c>
      <c r="C271" s="69">
        <v>0</v>
      </c>
      <c r="D271" s="69">
        <v>1813</v>
      </c>
      <c r="E271" s="69">
        <v>4024</v>
      </c>
      <c r="F271" s="70">
        <v>2211</v>
      </c>
    </row>
    <row r="272" s="61" customFormat="1" ht="18" customHeight="1" spans="1:6">
      <c r="A272" s="68">
        <v>2081901</v>
      </c>
      <c r="B272" s="68" t="s">
        <v>266</v>
      </c>
      <c r="C272" s="69">
        <v>0</v>
      </c>
      <c r="D272" s="69">
        <v>1813</v>
      </c>
      <c r="E272" s="69">
        <v>4024</v>
      </c>
      <c r="F272" s="70">
        <v>2211</v>
      </c>
    </row>
    <row r="273" s="61" customFormat="1" ht="18" customHeight="1" spans="1:6">
      <c r="A273" s="68">
        <v>20820</v>
      </c>
      <c r="B273" s="71" t="s">
        <v>267</v>
      </c>
      <c r="C273" s="69">
        <v>0</v>
      </c>
      <c r="D273" s="69">
        <v>1335</v>
      </c>
      <c r="E273" s="69">
        <v>1759</v>
      </c>
      <c r="F273" s="70">
        <v>424</v>
      </c>
    </row>
    <row r="274" s="61" customFormat="1" ht="18" customHeight="1" spans="1:6">
      <c r="A274" s="68">
        <v>2082001</v>
      </c>
      <c r="B274" s="68" t="s">
        <v>268</v>
      </c>
      <c r="C274" s="69">
        <v>0</v>
      </c>
      <c r="D274" s="69">
        <v>1335</v>
      </c>
      <c r="E274" s="69">
        <v>1759</v>
      </c>
      <c r="F274" s="70">
        <v>424</v>
      </c>
    </row>
    <row r="275" s="61" customFormat="1" ht="18" customHeight="1" spans="1:6">
      <c r="A275" s="68">
        <v>20821</v>
      </c>
      <c r="B275" s="71" t="s">
        <v>269</v>
      </c>
      <c r="C275" s="69">
        <v>0</v>
      </c>
      <c r="D275" s="69">
        <v>193</v>
      </c>
      <c r="E275" s="69">
        <v>507</v>
      </c>
      <c r="F275" s="70">
        <v>314</v>
      </c>
    </row>
    <row r="276" s="61" customFormat="1" ht="18" customHeight="1" spans="1:6">
      <c r="A276" s="68">
        <v>2082101</v>
      </c>
      <c r="B276" s="68" t="s">
        <v>270</v>
      </c>
      <c r="C276" s="69">
        <v>0</v>
      </c>
      <c r="D276" s="69">
        <v>193</v>
      </c>
      <c r="E276" s="69">
        <v>507</v>
      </c>
      <c r="F276" s="70">
        <v>314</v>
      </c>
    </row>
    <row r="277" s="61" customFormat="1" ht="18" customHeight="1" spans="1:6">
      <c r="A277" s="68">
        <v>20825</v>
      </c>
      <c r="B277" s="71" t="s">
        <v>271</v>
      </c>
      <c r="C277" s="69">
        <v>0</v>
      </c>
      <c r="D277" s="69">
        <v>147</v>
      </c>
      <c r="E277" s="69">
        <v>639</v>
      </c>
      <c r="F277" s="70">
        <v>492</v>
      </c>
    </row>
    <row r="278" s="61" customFormat="1" ht="18" customHeight="1" spans="1:6">
      <c r="A278" s="68">
        <v>2082501</v>
      </c>
      <c r="B278" s="68" t="s">
        <v>272</v>
      </c>
      <c r="C278" s="69">
        <v>0</v>
      </c>
      <c r="D278" s="69">
        <v>147</v>
      </c>
      <c r="E278" s="69">
        <v>639</v>
      </c>
      <c r="F278" s="70">
        <v>492</v>
      </c>
    </row>
    <row r="279" s="61" customFormat="1" ht="18" customHeight="1" spans="1:6">
      <c r="A279" s="68">
        <v>20828</v>
      </c>
      <c r="B279" s="71" t="s">
        <v>273</v>
      </c>
      <c r="C279" s="69">
        <v>0</v>
      </c>
      <c r="D279" s="69">
        <v>147</v>
      </c>
      <c r="E279" s="69">
        <v>558</v>
      </c>
      <c r="F279" s="70">
        <v>411</v>
      </c>
    </row>
    <row r="280" s="61" customFormat="1" ht="18" customHeight="1" spans="1:6">
      <c r="A280" s="68" t="s">
        <v>274</v>
      </c>
      <c r="B280" s="68" t="s">
        <v>66</v>
      </c>
      <c r="C280" s="69">
        <v>0</v>
      </c>
      <c r="D280" s="69">
        <v>0</v>
      </c>
      <c r="E280" s="69">
        <v>203</v>
      </c>
      <c r="F280" s="70">
        <v>203</v>
      </c>
    </row>
    <row r="281" s="61" customFormat="1" ht="18" customHeight="1" spans="1:6">
      <c r="A281" s="68" t="s">
        <v>275</v>
      </c>
      <c r="B281" s="68" t="s">
        <v>67</v>
      </c>
      <c r="C281" s="69">
        <v>0</v>
      </c>
      <c r="D281" s="69">
        <v>0</v>
      </c>
      <c r="E281" s="69">
        <v>25</v>
      </c>
      <c r="F281" s="70">
        <v>25</v>
      </c>
    </row>
    <row r="282" s="61" customFormat="1" ht="18" customHeight="1" spans="1:6">
      <c r="A282" s="68" t="s">
        <v>276</v>
      </c>
      <c r="B282" s="68" t="s">
        <v>277</v>
      </c>
      <c r="C282" s="69">
        <v>0</v>
      </c>
      <c r="D282" s="69">
        <v>134</v>
      </c>
      <c r="E282" s="69">
        <v>216</v>
      </c>
      <c r="F282" s="70">
        <v>82</v>
      </c>
    </row>
    <row r="283" s="61" customFormat="1" ht="18" customHeight="1" spans="1:6">
      <c r="A283" s="68" t="s">
        <v>278</v>
      </c>
      <c r="B283" s="68" t="s">
        <v>70</v>
      </c>
      <c r="C283" s="69">
        <v>0</v>
      </c>
      <c r="D283" s="69">
        <v>0</v>
      </c>
      <c r="E283" s="69">
        <v>64</v>
      </c>
      <c r="F283" s="70">
        <v>64</v>
      </c>
    </row>
    <row r="284" s="61" customFormat="1" ht="18" customHeight="1" spans="1:6">
      <c r="A284" s="68" t="s">
        <v>279</v>
      </c>
      <c r="B284" s="68" t="s">
        <v>280</v>
      </c>
      <c r="C284" s="69">
        <v>0</v>
      </c>
      <c r="D284" s="69">
        <v>13</v>
      </c>
      <c r="E284" s="69">
        <v>50</v>
      </c>
      <c r="F284" s="70">
        <v>37</v>
      </c>
    </row>
    <row r="285" s="61" customFormat="1" ht="18" customHeight="1" spans="1:6">
      <c r="A285" s="68">
        <v>20899</v>
      </c>
      <c r="B285" s="71" t="s">
        <v>281</v>
      </c>
      <c r="C285" s="69">
        <v>49</v>
      </c>
      <c r="D285" s="69">
        <v>7646</v>
      </c>
      <c r="E285" s="69">
        <v>1229</v>
      </c>
      <c r="F285" s="70">
        <v>-6466</v>
      </c>
    </row>
    <row r="286" s="61" customFormat="1" ht="18" customHeight="1" spans="1:6">
      <c r="A286" s="68">
        <v>2089901</v>
      </c>
      <c r="B286" s="68" t="s">
        <v>282</v>
      </c>
      <c r="C286" s="69">
        <v>49</v>
      </c>
      <c r="D286" s="69">
        <v>7646</v>
      </c>
      <c r="E286" s="69">
        <v>1229</v>
      </c>
      <c r="F286" s="70">
        <v>-6466</v>
      </c>
    </row>
    <row r="287" s="61" customFormat="1" ht="18" customHeight="1" spans="1:6">
      <c r="A287" s="68">
        <v>210</v>
      </c>
      <c r="B287" s="71" t="s">
        <v>283</v>
      </c>
      <c r="C287" s="69">
        <v>615</v>
      </c>
      <c r="D287" s="69">
        <v>41270</v>
      </c>
      <c r="E287" s="69">
        <v>59997</v>
      </c>
      <c r="F287" s="70">
        <v>18112</v>
      </c>
    </row>
    <row r="288" s="61" customFormat="1" ht="18" customHeight="1" spans="1:6">
      <c r="A288" s="68">
        <v>21001</v>
      </c>
      <c r="B288" s="71" t="s">
        <v>284</v>
      </c>
      <c r="C288" s="69">
        <v>0</v>
      </c>
      <c r="D288" s="69">
        <v>6065</v>
      </c>
      <c r="E288" s="69">
        <v>1886</v>
      </c>
      <c r="F288" s="70">
        <v>-4179</v>
      </c>
    </row>
    <row r="289" s="61" customFormat="1" ht="18" customHeight="1" spans="1:6">
      <c r="A289" s="68">
        <v>2100101</v>
      </c>
      <c r="B289" s="68" t="s">
        <v>66</v>
      </c>
      <c r="C289" s="69">
        <v>0</v>
      </c>
      <c r="D289" s="69">
        <v>5644</v>
      </c>
      <c r="E289" s="69">
        <v>1073</v>
      </c>
      <c r="F289" s="70">
        <v>-4571</v>
      </c>
    </row>
    <row r="290" s="61" customFormat="1" ht="18" customHeight="1" spans="1:6">
      <c r="A290" s="68">
        <v>2100102</v>
      </c>
      <c r="B290" s="68" t="s">
        <v>67</v>
      </c>
      <c r="C290" s="69">
        <v>0</v>
      </c>
      <c r="D290" s="69">
        <v>75</v>
      </c>
      <c r="E290" s="69">
        <v>208</v>
      </c>
      <c r="F290" s="70">
        <v>133</v>
      </c>
    </row>
    <row r="291" s="61" customFormat="1" ht="18" customHeight="1" spans="1:6">
      <c r="A291" s="68">
        <v>2100199</v>
      </c>
      <c r="B291" s="68" t="s">
        <v>285</v>
      </c>
      <c r="C291" s="69">
        <v>0</v>
      </c>
      <c r="D291" s="69">
        <v>346</v>
      </c>
      <c r="E291" s="69">
        <v>605</v>
      </c>
      <c r="F291" s="70">
        <v>259</v>
      </c>
    </row>
    <row r="292" s="61" customFormat="1" ht="18" customHeight="1" spans="1:6">
      <c r="A292" s="68">
        <v>21002</v>
      </c>
      <c r="B292" s="71" t="s">
        <v>286</v>
      </c>
      <c r="C292" s="69">
        <v>0</v>
      </c>
      <c r="D292" s="69">
        <v>1939</v>
      </c>
      <c r="E292" s="69">
        <v>4171</v>
      </c>
      <c r="F292" s="70">
        <v>2232</v>
      </c>
    </row>
    <row r="293" s="61" customFormat="1" ht="18" customHeight="1" spans="1:6">
      <c r="A293" s="68">
        <v>2100299</v>
      </c>
      <c r="B293" s="68" t="s">
        <v>287</v>
      </c>
      <c r="C293" s="69">
        <v>0</v>
      </c>
      <c r="D293" s="69">
        <v>1939</v>
      </c>
      <c r="E293" s="69">
        <v>4171</v>
      </c>
      <c r="F293" s="70">
        <v>2232</v>
      </c>
    </row>
    <row r="294" s="61" customFormat="1" ht="18" customHeight="1" spans="1:6">
      <c r="A294" s="68">
        <v>21003</v>
      </c>
      <c r="B294" s="71" t="s">
        <v>288</v>
      </c>
      <c r="C294" s="69">
        <v>0</v>
      </c>
      <c r="D294" s="69">
        <v>5186</v>
      </c>
      <c r="E294" s="69">
        <v>11947</v>
      </c>
      <c r="F294" s="70">
        <v>6761</v>
      </c>
    </row>
    <row r="295" s="61" customFormat="1" ht="18" customHeight="1" spans="1:6">
      <c r="A295" s="68">
        <v>2100301</v>
      </c>
      <c r="B295" s="68" t="s">
        <v>289</v>
      </c>
      <c r="C295" s="69">
        <v>0</v>
      </c>
      <c r="D295" s="69">
        <v>4160</v>
      </c>
      <c r="E295" s="69">
        <v>9454</v>
      </c>
      <c r="F295" s="70">
        <v>5294</v>
      </c>
    </row>
    <row r="296" s="61" customFormat="1" ht="18" customHeight="1" spans="1:6">
      <c r="A296" s="68">
        <v>2100399</v>
      </c>
      <c r="B296" s="68" t="s">
        <v>290</v>
      </c>
      <c r="C296" s="69">
        <v>0</v>
      </c>
      <c r="D296" s="69">
        <v>1026</v>
      </c>
      <c r="E296" s="69">
        <v>2493</v>
      </c>
      <c r="F296" s="70">
        <v>1467</v>
      </c>
    </row>
    <row r="297" s="61" customFormat="1" ht="18" customHeight="1" spans="1:6">
      <c r="A297" s="68">
        <v>21004</v>
      </c>
      <c r="B297" s="71" t="s">
        <v>291</v>
      </c>
      <c r="C297" s="69">
        <v>185</v>
      </c>
      <c r="D297" s="69">
        <v>5599</v>
      </c>
      <c r="E297" s="69">
        <v>10857</v>
      </c>
      <c r="F297" s="70">
        <v>5073</v>
      </c>
    </row>
    <row r="298" s="61" customFormat="1" ht="18" customHeight="1" spans="1:6">
      <c r="A298" s="68">
        <v>2100401</v>
      </c>
      <c r="B298" s="68" t="s">
        <v>292</v>
      </c>
      <c r="C298" s="69">
        <v>2</v>
      </c>
      <c r="D298" s="69">
        <v>1748</v>
      </c>
      <c r="E298" s="69">
        <v>2208</v>
      </c>
      <c r="F298" s="70">
        <v>458</v>
      </c>
    </row>
    <row r="299" s="61" customFormat="1" ht="18" customHeight="1" spans="1:6">
      <c r="A299" s="68">
        <v>2100402</v>
      </c>
      <c r="B299" s="68" t="s">
        <v>293</v>
      </c>
      <c r="C299" s="69">
        <v>4</v>
      </c>
      <c r="D299" s="69">
        <v>971</v>
      </c>
      <c r="E299" s="69">
        <v>1640</v>
      </c>
      <c r="F299" s="70">
        <v>665</v>
      </c>
    </row>
    <row r="300" s="61" customFormat="1" ht="18" customHeight="1" spans="1:6">
      <c r="A300" s="68">
        <v>2100403</v>
      </c>
      <c r="B300" s="68" t="s">
        <v>294</v>
      </c>
      <c r="C300" s="69">
        <v>0</v>
      </c>
      <c r="D300" s="69">
        <v>968</v>
      </c>
      <c r="E300" s="69">
        <v>1293</v>
      </c>
      <c r="F300" s="70">
        <v>325</v>
      </c>
    </row>
    <row r="301" s="61" customFormat="1" ht="18" customHeight="1" spans="1:6">
      <c r="A301" s="68">
        <v>2100405</v>
      </c>
      <c r="B301" s="68" t="s">
        <v>295</v>
      </c>
      <c r="C301" s="69">
        <v>0</v>
      </c>
      <c r="D301" s="69">
        <v>279</v>
      </c>
      <c r="E301" s="69">
        <v>439</v>
      </c>
      <c r="F301" s="70">
        <v>160</v>
      </c>
    </row>
    <row r="302" s="61" customFormat="1" ht="18" customHeight="1" spans="1:6">
      <c r="A302" s="68">
        <v>2100408</v>
      </c>
      <c r="B302" s="68" t="s">
        <v>296</v>
      </c>
      <c r="C302" s="69">
        <v>0</v>
      </c>
      <c r="D302" s="69">
        <v>1483</v>
      </c>
      <c r="E302" s="69">
        <v>4150</v>
      </c>
      <c r="F302" s="70">
        <v>2667</v>
      </c>
    </row>
    <row r="303" s="61" customFormat="1" ht="18" customHeight="1" spans="1:6">
      <c r="A303" s="68">
        <v>2100409</v>
      </c>
      <c r="B303" s="68" t="s">
        <v>297</v>
      </c>
      <c r="C303" s="69">
        <v>159</v>
      </c>
      <c r="D303" s="69">
        <v>150</v>
      </c>
      <c r="E303" s="69">
        <v>1107</v>
      </c>
      <c r="F303" s="70">
        <v>798</v>
      </c>
    </row>
    <row r="304" s="61" customFormat="1" ht="18" customHeight="1" spans="1:6">
      <c r="A304" s="68">
        <v>2100499</v>
      </c>
      <c r="B304" s="68" t="s">
        <v>298</v>
      </c>
      <c r="C304" s="69">
        <v>20</v>
      </c>
      <c r="D304" s="69">
        <v>0</v>
      </c>
      <c r="E304" s="69">
        <v>20</v>
      </c>
      <c r="F304" s="70">
        <v>0</v>
      </c>
    </row>
    <row r="305" s="61" customFormat="1" ht="18" customHeight="1" spans="1:6">
      <c r="A305" s="68">
        <v>21006</v>
      </c>
      <c r="B305" s="71" t="s">
        <v>299</v>
      </c>
      <c r="C305" s="69">
        <v>0</v>
      </c>
      <c r="D305" s="69">
        <v>100</v>
      </c>
      <c r="E305" s="69">
        <v>263</v>
      </c>
      <c r="F305" s="70">
        <v>163</v>
      </c>
    </row>
    <row r="306" s="61" customFormat="1" ht="18" customHeight="1" spans="1:6">
      <c r="A306" s="68">
        <v>2100601</v>
      </c>
      <c r="B306" s="68" t="s">
        <v>300</v>
      </c>
      <c r="C306" s="69">
        <v>0</v>
      </c>
      <c r="D306" s="69">
        <v>100</v>
      </c>
      <c r="E306" s="69">
        <v>263</v>
      </c>
      <c r="F306" s="70">
        <v>163</v>
      </c>
    </row>
    <row r="307" s="61" customFormat="1" ht="18" customHeight="1" spans="1:6">
      <c r="A307" s="68">
        <v>21007</v>
      </c>
      <c r="B307" s="71" t="s">
        <v>301</v>
      </c>
      <c r="C307" s="69">
        <v>0</v>
      </c>
      <c r="D307" s="69">
        <v>2010</v>
      </c>
      <c r="E307" s="69">
        <v>4591</v>
      </c>
      <c r="F307" s="70">
        <v>2581</v>
      </c>
    </row>
    <row r="308" s="61" customFormat="1" ht="18" customHeight="1" spans="1:6">
      <c r="A308" s="68">
        <v>2100799</v>
      </c>
      <c r="B308" s="68" t="s">
        <v>302</v>
      </c>
      <c r="C308" s="69">
        <v>0</v>
      </c>
      <c r="D308" s="69">
        <v>2010</v>
      </c>
      <c r="E308" s="69">
        <v>4591</v>
      </c>
      <c r="F308" s="70">
        <v>2581</v>
      </c>
    </row>
    <row r="309" s="61" customFormat="1" ht="18" customHeight="1" spans="1:6">
      <c r="A309" s="68">
        <v>21012</v>
      </c>
      <c r="B309" s="71" t="s">
        <v>303</v>
      </c>
      <c r="C309" s="69">
        <v>0</v>
      </c>
      <c r="D309" s="69">
        <v>19000</v>
      </c>
      <c r="E309" s="69">
        <v>22337</v>
      </c>
      <c r="F309" s="70">
        <v>3337</v>
      </c>
    </row>
    <row r="310" s="61" customFormat="1" ht="18" customHeight="1" spans="1:6">
      <c r="A310" s="68">
        <v>2101201</v>
      </c>
      <c r="B310" s="68" t="s">
        <v>304</v>
      </c>
      <c r="C310" s="69">
        <v>0</v>
      </c>
      <c r="D310" s="69">
        <v>0</v>
      </c>
      <c r="E310" s="69">
        <v>211</v>
      </c>
      <c r="F310" s="70">
        <v>211</v>
      </c>
    </row>
    <row r="311" s="61" customFormat="1" ht="18" customHeight="1" spans="1:6">
      <c r="A311" s="68">
        <v>2101202</v>
      </c>
      <c r="B311" s="68" t="s">
        <v>305</v>
      </c>
      <c r="C311" s="69">
        <v>0</v>
      </c>
      <c r="D311" s="69">
        <v>19000</v>
      </c>
      <c r="E311" s="69">
        <v>21026</v>
      </c>
      <c r="F311" s="70">
        <v>2026</v>
      </c>
    </row>
    <row r="312" s="61" customFormat="1" ht="18" customHeight="1" spans="1:6">
      <c r="A312" s="68">
        <v>2101299</v>
      </c>
      <c r="B312" s="68" t="s">
        <v>306</v>
      </c>
      <c r="C312" s="69">
        <v>0</v>
      </c>
      <c r="D312" s="69">
        <v>0</v>
      </c>
      <c r="E312" s="69">
        <v>1100</v>
      </c>
      <c r="F312" s="70">
        <v>1100</v>
      </c>
    </row>
    <row r="313" s="61" customFormat="1" ht="18" customHeight="1" spans="1:6">
      <c r="A313" s="68">
        <v>21013</v>
      </c>
      <c r="B313" s="71" t="s">
        <v>307</v>
      </c>
      <c r="C313" s="69">
        <v>104</v>
      </c>
      <c r="D313" s="69">
        <v>605</v>
      </c>
      <c r="E313" s="69">
        <v>1353</v>
      </c>
      <c r="F313" s="70">
        <v>644</v>
      </c>
    </row>
    <row r="314" s="61" customFormat="1" ht="18" customHeight="1" spans="1:6">
      <c r="A314" s="68">
        <v>2101301</v>
      </c>
      <c r="B314" s="68" t="s">
        <v>308</v>
      </c>
      <c r="C314" s="69">
        <v>104</v>
      </c>
      <c r="D314" s="69">
        <v>605</v>
      </c>
      <c r="E314" s="69">
        <v>1353</v>
      </c>
      <c r="F314" s="70">
        <v>644</v>
      </c>
    </row>
    <row r="315" s="61" customFormat="1" ht="18" customHeight="1" spans="1:6">
      <c r="A315" s="68">
        <v>21014</v>
      </c>
      <c r="B315" s="71" t="s">
        <v>309</v>
      </c>
      <c r="C315" s="69">
        <v>71</v>
      </c>
      <c r="D315" s="69">
        <v>0</v>
      </c>
      <c r="E315" s="69">
        <v>167</v>
      </c>
      <c r="F315" s="70">
        <v>96</v>
      </c>
    </row>
    <row r="316" s="61" customFormat="1" ht="18" customHeight="1" spans="1:6">
      <c r="A316" s="68">
        <v>2101401</v>
      </c>
      <c r="B316" s="68" t="s">
        <v>310</v>
      </c>
      <c r="C316" s="69">
        <v>71</v>
      </c>
      <c r="D316" s="69">
        <v>0</v>
      </c>
      <c r="E316" s="69">
        <v>167</v>
      </c>
      <c r="F316" s="70">
        <v>96</v>
      </c>
    </row>
    <row r="317" s="61" customFormat="1" ht="18" customHeight="1" spans="1:6">
      <c r="A317" s="68">
        <v>21015</v>
      </c>
      <c r="B317" s="71" t="s">
        <v>311</v>
      </c>
      <c r="C317" s="69">
        <v>0</v>
      </c>
      <c r="D317" s="69">
        <v>467</v>
      </c>
      <c r="E317" s="69">
        <v>873</v>
      </c>
      <c r="F317" s="70">
        <v>406</v>
      </c>
    </row>
    <row r="318" s="61" customFormat="1" ht="18" customHeight="1" spans="1:6">
      <c r="A318" s="68">
        <v>2101501</v>
      </c>
      <c r="B318" s="68" t="s">
        <v>66</v>
      </c>
      <c r="C318" s="69">
        <v>0</v>
      </c>
      <c r="D318" s="69">
        <v>467</v>
      </c>
      <c r="E318" s="69">
        <v>777</v>
      </c>
      <c r="F318" s="70">
        <v>310</v>
      </c>
    </row>
    <row r="319" s="61" customFormat="1" ht="18" customHeight="1" spans="1:6">
      <c r="A319" s="68">
        <v>2101502</v>
      </c>
      <c r="B319" s="68" t="s">
        <v>67</v>
      </c>
      <c r="C319" s="69">
        <v>0</v>
      </c>
      <c r="D319" s="69">
        <v>0</v>
      </c>
      <c r="E319" s="69">
        <v>26</v>
      </c>
      <c r="F319" s="70">
        <v>26</v>
      </c>
    </row>
    <row r="320" s="61" customFormat="1" ht="18" customHeight="1" spans="1:6">
      <c r="A320" s="68">
        <v>2101505</v>
      </c>
      <c r="B320" s="68" t="s">
        <v>312</v>
      </c>
      <c r="C320" s="69">
        <v>0</v>
      </c>
      <c r="D320" s="69">
        <v>0</v>
      </c>
      <c r="E320" s="69">
        <v>70</v>
      </c>
      <c r="F320" s="70">
        <v>70</v>
      </c>
    </row>
    <row r="321" s="61" customFormat="1" ht="18" customHeight="1" spans="1:6">
      <c r="A321" s="68">
        <v>21016</v>
      </c>
      <c r="B321" s="71" t="s">
        <v>313</v>
      </c>
      <c r="C321" s="69">
        <v>255</v>
      </c>
      <c r="D321" s="69">
        <v>299</v>
      </c>
      <c r="E321" s="69">
        <v>1552</v>
      </c>
      <c r="F321" s="70">
        <v>998</v>
      </c>
    </row>
    <row r="322" s="61" customFormat="1" ht="18" customHeight="1" spans="1:6">
      <c r="A322" s="68">
        <v>2101601</v>
      </c>
      <c r="B322" s="68" t="s">
        <v>314</v>
      </c>
      <c r="C322" s="69">
        <v>255</v>
      </c>
      <c r="D322" s="69">
        <v>299</v>
      </c>
      <c r="E322" s="69">
        <v>1552</v>
      </c>
      <c r="F322" s="70">
        <v>998</v>
      </c>
    </row>
    <row r="323" s="61" customFormat="1" ht="18" customHeight="1" spans="1:6">
      <c r="A323" s="68">
        <v>211</v>
      </c>
      <c r="B323" s="71" t="s">
        <v>315</v>
      </c>
      <c r="C323" s="69">
        <v>2312</v>
      </c>
      <c r="D323" s="69">
        <v>3525</v>
      </c>
      <c r="E323" s="69">
        <v>4972</v>
      </c>
      <c r="F323" s="70">
        <v>-865</v>
      </c>
    </row>
    <row r="324" s="61" customFormat="1" ht="18" customHeight="1" spans="1:6">
      <c r="A324" s="68">
        <v>21101</v>
      </c>
      <c r="B324" s="71" t="s">
        <v>316</v>
      </c>
      <c r="C324" s="69">
        <v>0</v>
      </c>
      <c r="D324" s="69">
        <v>0</v>
      </c>
      <c r="E324" s="69">
        <v>24</v>
      </c>
      <c r="F324" s="70">
        <v>24</v>
      </c>
    </row>
    <row r="325" s="61" customFormat="1" ht="18" customHeight="1" spans="1:6">
      <c r="A325" s="68">
        <v>2110199</v>
      </c>
      <c r="B325" s="68" t="s">
        <v>317</v>
      </c>
      <c r="C325" s="69">
        <v>0</v>
      </c>
      <c r="D325" s="69">
        <v>0</v>
      </c>
      <c r="E325" s="69">
        <v>24</v>
      </c>
      <c r="F325" s="70">
        <v>24</v>
      </c>
    </row>
    <row r="326" s="61" customFormat="1" ht="18" customHeight="1" spans="1:6">
      <c r="A326" s="68">
        <v>21103</v>
      </c>
      <c r="B326" s="71" t="s">
        <v>318</v>
      </c>
      <c r="C326" s="69">
        <v>1628</v>
      </c>
      <c r="D326" s="69">
        <v>0</v>
      </c>
      <c r="E326" s="69">
        <v>1673</v>
      </c>
      <c r="F326" s="70">
        <v>45</v>
      </c>
    </row>
    <row r="327" s="61" customFormat="1" ht="18" customHeight="1" spans="1:6">
      <c r="A327" s="68">
        <v>2110301</v>
      </c>
      <c r="B327" s="68" t="s">
        <v>319</v>
      </c>
      <c r="C327" s="69">
        <v>0</v>
      </c>
      <c r="D327" s="69">
        <v>0</v>
      </c>
      <c r="E327" s="69">
        <v>77</v>
      </c>
      <c r="F327" s="70">
        <v>77</v>
      </c>
    </row>
    <row r="328" s="61" customFormat="1" ht="18" customHeight="1" spans="1:6">
      <c r="A328" s="68">
        <v>2110399</v>
      </c>
      <c r="B328" s="68" t="s">
        <v>320</v>
      </c>
      <c r="C328" s="69">
        <v>1628</v>
      </c>
      <c r="D328" s="69">
        <v>0</v>
      </c>
      <c r="E328" s="69">
        <v>1596</v>
      </c>
      <c r="F328" s="70">
        <v>-32</v>
      </c>
    </row>
    <row r="329" s="61" customFormat="1" ht="18" customHeight="1" spans="1:6">
      <c r="A329" s="68">
        <v>21104</v>
      </c>
      <c r="B329" s="71" t="s">
        <v>321</v>
      </c>
      <c r="C329" s="69">
        <v>0</v>
      </c>
      <c r="D329" s="69">
        <v>1625</v>
      </c>
      <c r="E329" s="69">
        <v>1606</v>
      </c>
      <c r="F329" s="70">
        <v>-19</v>
      </c>
    </row>
    <row r="330" s="61" customFormat="1" ht="18" customHeight="1" spans="1:6">
      <c r="A330" s="68">
        <v>2110402</v>
      </c>
      <c r="B330" s="68" t="s">
        <v>322</v>
      </c>
      <c r="C330" s="69">
        <v>0</v>
      </c>
      <c r="D330" s="69">
        <v>1625</v>
      </c>
      <c r="E330" s="69">
        <v>1606</v>
      </c>
      <c r="F330" s="70">
        <v>-19</v>
      </c>
    </row>
    <row r="331" s="61" customFormat="1" ht="18" customHeight="1" spans="1:6">
      <c r="A331" s="68">
        <v>21110</v>
      </c>
      <c r="B331" s="71" t="s">
        <v>323</v>
      </c>
      <c r="C331" s="69">
        <v>573</v>
      </c>
      <c r="D331" s="69">
        <v>400</v>
      </c>
      <c r="E331" s="69">
        <v>1133</v>
      </c>
      <c r="F331" s="70">
        <v>160</v>
      </c>
    </row>
    <row r="332" s="61" customFormat="1" ht="18" customHeight="1" spans="1:6">
      <c r="A332" s="68">
        <v>2111001</v>
      </c>
      <c r="B332" s="68" t="s">
        <v>324</v>
      </c>
      <c r="C332" s="69">
        <v>573</v>
      </c>
      <c r="D332" s="69">
        <v>400</v>
      </c>
      <c r="E332" s="69">
        <v>1133</v>
      </c>
      <c r="F332" s="70">
        <v>160</v>
      </c>
    </row>
    <row r="333" s="61" customFormat="1" ht="18" customHeight="1" spans="1:6">
      <c r="A333" s="68">
        <v>21111</v>
      </c>
      <c r="B333" s="71" t="s">
        <v>325</v>
      </c>
      <c r="C333" s="69">
        <v>92</v>
      </c>
      <c r="D333" s="69">
        <v>0</v>
      </c>
      <c r="E333" s="69">
        <v>139</v>
      </c>
      <c r="F333" s="70">
        <v>47</v>
      </c>
    </row>
    <row r="334" s="61" customFormat="1" ht="18" customHeight="1" spans="1:6">
      <c r="A334" s="68">
        <v>2111103</v>
      </c>
      <c r="B334" s="68" t="s">
        <v>326</v>
      </c>
      <c r="C334" s="69">
        <v>92</v>
      </c>
      <c r="D334" s="69">
        <v>0</v>
      </c>
      <c r="E334" s="69">
        <v>139</v>
      </c>
      <c r="F334" s="70">
        <v>47</v>
      </c>
    </row>
    <row r="335" s="61" customFormat="1" ht="18" customHeight="1" spans="1:6">
      <c r="A335" s="68">
        <v>21112</v>
      </c>
      <c r="B335" s="71" t="s">
        <v>327</v>
      </c>
      <c r="C335" s="69">
        <v>19</v>
      </c>
      <c r="D335" s="69">
        <v>0</v>
      </c>
      <c r="E335" s="69">
        <v>63</v>
      </c>
      <c r="F335" s="70">
        <v>44</v>
      </c>
    </row>
    <row r="336" s="61" customFormat="1" ht="18" customHeight="1" spans="1:6">
      <c r="A336" s="68">
        <v>2111201</v>
      </c>
      <c r="B336" s="68" t="s">
        <v>328</v>
      </c>
      <c r="C336" s="69">
        <v>19</v>
      </c>
      <c r="D336" s="69">
        <v>0</v>
      </c>
      <c r="E336" s="69">
        <v>63</v>
      </c>
      <c r="F336" s="70">
        <v>44</v>
      </c>
    </row>
    <row r="337" s="61" customFormat="1" ht="18" customHeight="1" spans="1:6">
      <c r="A337" s="68">
        <v>21199</v>
      </c>
      <c r="B337" s="71" t="s">
        <v>329</v>
      </c>
      <c r="C337" s="69">
        <v>0</v>
      </c>
      <c r="D337" s="69">
        <v>1500</v>
      </c>
      <c r="E337" s="69">
        <v>334</v>
      </c>
      <c r="F337" s="70">
        <v>-1166</v>
      </c>
    </row>
    <row r="338" s="61" customFormat="1" ht="18" customHeight="1" spans="1:6">
      <c r="A338" s="68">
        <v>2119901</v>
      </c>
      <c r="B338" s="68" t="s">
        <v>330</v>
      </c>
      <c r="C338" s="69">
        <v>0</v>
      </c>
      <c r="D338" s="69">
        <v>1500</v>
      </c>
      <c r="E338" s="69">
        <v>334</v>
      </c>
      <c r="F338" s="70">
        <v>-1166</v>
      </c>
    </row>
    <row r="339" s="61" customFormat="1" ht="18" customHeight="1" spans="1:6">
      <c r="A339" s="68">
        <v>212</v>
      </c>
      <c r="B339" s="71" t="s">
        <v>331</v>
      </c>
      <c r="C339" s="69">
        <v>11537</v>
      </c>
      <c r="D339" s="69">
        <v>63009</v>
      </c>
      <c r="E339" s="69">
        <v>91347</v>
      </c>
      <c r="F339" s="70">
        <v>16801</v>
      </c>
    </row>
    <row r="340" s="61" customFormat="1" ht="18" customHeight="1" spans="1:6">
      <c r="A340" s="68">
        <v>21201</v>
      </c>
      <c r="B340" s="71" t="s">
        <v>332</v>
      </c>
      <c r="C340" s="69">
        <v>1282</v>
      </c>
      <c r="D340" s="69">
        <v>23919</v>
      </c>
      <c r="E340" s="69">
        <v>29272</v>
      </c>
      <c r="F340" s="70">
        <v>4071</v>
      </c>
    </row>
    <row r="341" s="61" customFormat="1" ht="18" customHeight="1" spans="1:6">
      <c r="A341" s="68">
        <v>2120101</v>
      </c>
      <c r="B341" s="68" t="s">
        <v>66</v>
      </c>
      <c r="C341" s="69">
        <v>8</v>
      </c>
      <c r="D341" s="69">
        <v>1523</v>
      </c>
      <c r="E341" s="69">
        <v>2775</v>
      </c>
      <c r="F341" s="70">
        <v>1244</v>
      </c>
    </row>
    <row r="342" s="61" customFormat="1" ht="18" customHeight="1" spans="1:6">
      <c r="A342" s="68">
        <v>2120102</v>
      </c>
      <c r="B342" s="68" t="s">
        <v>67</v>
      </c>
      <c r="C342" s="69">
        <v>0</v>
      </c>
      <c r="D342" s="69">
        <v>1992</v>
      </c>
      <c r="E342" s="69">
        <v>2107</v>
      </c>
      <c r="F342" s="70">
        <v>115</v>
      </c>
    </row>
    <row r="343" s="61" customFormat="1" ht="18" customHeight="1" spans="1:6">
      <c r="A343" s="68">
        <v>2120104</v>
      </c>
      <c r="B343" s="68" t="s">
        <v>333</v>
      </c>
      <c r="C343" s="69">
        <v>0</v>
      </c>
      <c r="D343" s="69">
        <v>16125</v>
      </c>
      <c r="E343" s="69">
        <v>10941</v>
      </c>
      <c r="F343" s="70">
        <v>-5184</v>
      </c>
    </row>
    <row r="344" s="61" customFormat="1" ht="18" customHeight="1" spans="1:6">
      <c r="A344" s="68">
        <v>2120199</v>
      </c>
      <c r="B344" s="68" t="s">
        <v>334</v>
      </c>
      <c r="C344" s="69">
        <v>1274</v>
      </c>
      <c r="D344" s="69">
        <v>4279</v>
      </c>
      <c r="E344" s="69">
        <v>13449</v>
      </c>
      <c r="F344" s="70">
        <v>7896</v>
      </c>
    </row>
    <row r="345" s="61" customFormat="1" ht="18" customHeight="1" spans="1:6">
      <c r="A345" s="68">
        <v>21202</v>
      </c>
      <c r="B345" s="71" t="s">
        <v>335</v>
      </c>
      <c r="C345" s="69">
        <v>88</v>
      </c>
      <c r="D345" s="69">
        <v>492</v>
      </c>
      <c r="E345" s="69">
        <v>820</v>
      </c>
      <c r="F345" s="70">
        <v>240</v>
      </c>
    </row>
    <row r="346" s="61" customFormat="1" ht="18" customHeight="1" spans="1:6">
      <c r="A346" s="68">
        <v>2120201</v>
      </c>
      <c r="B346" s="68" t="s">
        <v>336</v>
      </c>
      <c r="C346" s="69">
        <v>88</v>
      </c>
      <c r="D346" s="69">
        <v>492</v>
      </c>
      <c r="E346" s="69">
        <v>820</v>
      </c>
      <c r="F346" s="70">
        <v>240</v>
      </c>
    </row>
    <row r="347" s="61" customFormat="1" ht="18" customHeight="1" spans="1:6">
      <c r="A347" s="68">
        <v>21203</v>
      </c>
      <c r="B347" s="71" t="s">
        <v>337</v>
      </c>
      <c r="C347" s="69">
        <v>5527</v>
      </c>
      <c r="D347" s="69">
        <v>5000</v>
      </c>
      <c r="E347" s="69">
        <v>12730</v>
      </c>
      <c r="F347" s="70">
        <v>2203</v>
      </c>
    </row>
    <row r="348" s="61" customFormat="1" ht="18" customHeight="1" spans="1:6">
      <c r="A348" s="68">
        <v>2120399</v>
      </c>
      <c r="B348" s="68" t="s">
        <v>338</v>
      </c>
      <c r="C348" s="69">
        <v>5527</v>
      </c>
      <c r="D348" s="69">
        <v>5000</v>
      </c>
      <c r="E348" s="69">
        <v>12730</v>
      </c>
      <c r="F348" s="70">
        <v>2203</v>
      </c>
    </row>
    <row r="349" s="61" customFormat="1" ht="18" customHeight="1" spans="1:6">
      <c r="A349" s="68">
        <v>21205</v>
      </c>
      <c r="B349" s="71" t="s">
        <v>339</v>
      </c>
      <c r="C349" s="69">
        <v>2000</v>
      </c>
      <c r="D349" s="69">
        <v>33598</v>
      </c>
      <c r="E349" s="69">
        <v>44069</v>
      </c>
      <c r="F349" s="70">
        <v>8471</v>
      </c>
    </row>
    <row r="350" s="61" customFormat="1" ht="18" customHeight="1" spans="1:6">
      <c r="A350" s="68">
        <v>2120501</v>
      </c>
      <c r="B350" s="68" t="s">
        <v>340</v>
      </c>
      <c r="C350" s="69">
        <v>2000</v>
      </c>
      <c r="D350" s="69">
        <v>33598</v>
      </c>
      <c r="E350" s="69">
        <v>44069</v>
      </c>
      <c r="F350" s="70">
        <v>8471</v>
      </c>
    </row>
    <row r="351" s="61" customFormat="1" ht="18" customHeight="1" spans="1:6">
      <c r="A351" s="68">
        <v>21299</v>
      </c>
      <c r="B351" s="71" t="s">
        <v>341</v>
      </c>
      <c r="C351" s="69">
        <v>2640</v>
      </c>
      <c r="D351" s="69">
        <v>0</v>
      </c>
      <c r="E351" s="69">
        <v>4456</v>
      </c>
      <c r="F351" s="70">
        <v>1816</v>
      </c>
    </row>
    <row r="352" s="61" customFormat="1" ht="18" customHeight="1" spans="1:6">
      <c r="A352" s="68">
        <v>2129901</v>
      </c>
      <c r="B352" s="68" t="s">
        <v>342</v>
      </c>
      <c r="C352" s="69">
        <v>2640</v>
      </c>
      <c r="D352" s="69">
        <v>0</v>
      </c>
      <c r="E352" s="69">
        <v>4456</v>
      </c>
      <c r="F352" s="70">
        <v>1816</v>
      </c>
    </row>
    <row r="353" s="61" customFormat="1" ht="18" customHeight="1" spans="1:6">
      <c r="A353" s="68">
        <v>213</v>
      </c>
      <c r="B353" s="71" t="s">
        <v>343</v>
      </c>
      <c r="C353" s="69">
        <v>17815</v>
      </c>
      <c r="D353" s="69">
        <v>43604</v>
      </c>
      <c r="E353" s="69">
        <v>57384</v>
      </c>
      <c r="F353" s="70">
        <v>-4035</v>
      </c>
    </row>
    <row r="354" s="61" customFormat="1" ht="18" customHeight="1" spans="1:6">
      <c r="A354" s="68">
        <v>21301</v>
      </c>
      <c r="B354" s="71" t="s">
        <v>344</v>
      </c>
      <c r="C354" s="69">
        <v>2405</v>
      </c>
      <c r="D354" s="69">
        <v>8295</v>
      </c>
      <c r="E354" s="69">
        <v>19165</v>
      </c>
      <c r="F354" s="70">
        <v>8465</v>
      </c>
    </row>
    <row r="355" s="61" customFormat="1" ht="18" customHeight="1" spans="1:6">
      <c r="A355" s="68">
        <v>2130101</v>
      </c>
      <c r="B355" s="68" t="s">
        <v>66</v>
      </c>
      <c r="C355" s="69">
        <v>11</v>
      </c>
      <c r="D355" s="69">
        <v>2030</v>
      </c>
      <c r="E355" s="69">
        <v>2445</v>
      </c>
      <c r="F355" s="70">
        <v>404</v>
      </c>
    </row>
    <row r="356" s="61" customFormat="1" ht="18" customHeight="1" spans="1:6">
      <c r="A356" s="68">
        <v>2130102</v>
      </c>
      <c r="B356" s="68" t="s">
        <v>67</v>
      </c>
      <c r="C356" s="69">
        <v>0</v>
      </c>
      <c r="D356" s="69">
        <v>10</v>
      </c>
      <c r="E356" s="69">
        <v>10</v>
      </c>
      <c r="F356" s="70">
        <v>0</v>
      </c>
    </row>
    <row r="357" s="61" customFormat="1" ht="18" customHeight="1" spans="1:6">
      <c r="A357" s="68">
        <v>2130104</v>
      </c>
      <c r="B357" s="68" t="s">
        <v>70</v>
      </c>
      <c r="C357" s="69">
        <v>6</v>
      </c>
      <c r="D357" s="69">
        <v>866</v>
      </c>
      <c r="E357" s="69">
        <v>1437</v>
      </c>
      <c r="F357" s="70">
        <v>565</v>
      </c>
    </row>
    <row r="358" s="61" customFormat="1" ht="18" customHeight="1" spans="1:6">
      <c r="A358" s="68">
        <v>2130106</v>
      </c>
      <c r="B358" s="68" t="s">
        <v>345</v>
      </c>
      <c r="C358" s="69">
        <v>125</v>
      </c>
      <c r="D358" s="69">
        <v>139</v>
      </c>
      <c r="E358" s="69">
        <v>397</v>
      </c>
      <c r="F358" s="70">
        <v>133</v>
      </c>
    </row>
    <row r="359" s="61" customFormat="1" ht="18" customHeight="1" spans="1:6">
      <c r="A359" s="68">
        <v>2130108</v>
      </c>
      <c r="B359" s="68" t="s">
        <v>346</v>
      </c>
      <c r="C359" s="69">
        <v>153</v>
      </c>
      <c r="D359" s="69">
        <v>719</v>
      </c>
      <c r="E359" s="69">
        <v>1174</v>
      </c>
      <c r="F359" s="70">
        <v>302</v>
      </c>
    </row>
    <row r="360" s="61" customFormat="1" ht="18" customHeight="1" spans="1:6">
      <c r="A360" s="68">
        <v>2130109</v>
      </c>
      <c r="B360" s="68" t="s">
        <v>347</v>
      </c>
      <c r="C360" s="69">
        <v>125</v>
      </c>
      <c r="D360" s="69">
        <v>278</v>
      </c>
      <c r="E360" s="69">
        <v>344</v>
      </c>
      <c r="F360" s="70">
        <v>-59</v>
      </c>
    </row>
    <row r="361" s="61" customFormat="1" ht="18" customHeight="1" spans="1:6">
      <c r="A361" s="68">
        <v>2130110</v>
      </c>
      <c r="B361" s="68" t="s">
        <v>348</v>
      </c>
      <c r="C361" s="69">
        <v>0</v>
      </c>
      <c r="D361" s="69">
        <v>15</v>
      </c>
      <c r="E361" s="69">
        <v>15</v>
      </c>
      <c r="F361" s="70">
        <v>0</v>
      </c>
    </row>
    <row r="362" s="61" customFormat="1" ht="18" customHeight="1" spans="1:6">
      <c r="A362" s="68">
        <v>2130111</v>
      </c>
      <c r="B362" s="68" t="s">
        <v>349</v>
      </c>
      <c r="C362" s="69">
        <v>5</v>
      </c>
      <c r="D362" s="69">
        <v>0</v>
      </c>
      <c r="E362" s="69">
        <v>7</v>
      </c>
      <c r="F362" s="70">
        <v>2</v>
      </c>
    </row>
    <row r="363" s="61" customFormat="1" ht="18" customHeight="1" spans="1:6">
      <c r="A363" s="68">
        <v>2130112</v>
      </c>
      <c r="B363" s="68" t="s">
        <v>350</v>
      </c>
      <c r="C363" s="69">
        <v>0</v>
      </c>
      <c r="D363" s="69">
        <v>71</v>
      </c>
      <c r="E363" s="69">
        <v>63</v>
      </c>
      <c r="F363" s="70">
        <v>-8</v>
      </c>
    </row>
    <row r="364" s="61" customFormat="1" ht="18" customHeight="1" spans="1:6">
      <c r="A364" s="68">
        <v>2130121</v>
      </c>
      <c r="B364" s="68" t="s">
        <v>351</v>
      </c>
      <c r="C364" s="69">
        <v>0</v>
      </c>
      <c r="D364" s="69">
        <v>200</v>
      </c>
      <c r="E364" s="69">
        <v>83</v>
      </c>
      <c r="F364" s="70">
        <v>-117</v>
      </c>
    </row>
    <row r="365" s="61" customFormat="1" ht="18" customHeight="1" spans="1:6">
      <c r="A365" s="68">
        <v>2130122</v>
      </c>
      <c r="B365" s="68" t="s">
        <v>352</v>
      </c>
      <c r="C365" s="69">
        <v>523</v>
      </c>
      <c r="D365" s="69">
        <v>876</v>
      </c>
      <c r="E365" s="69">
        <v>3851</v>
      </c>
      <c r="F365" s="70">
        <v>2452</v>
      </c>
    </row>
    <row r="366" s="61" customFormat="1" ht="18" customHeight="1" spans="1:6">
      <c r="A366" s="68">
        <v>2130124</v>
      </c>
      <c r="B366" s="68" t="s">
        <v>353</v>
      </c>
      <c r="C366" s="69">
        <v>706</v>
      </c>
      <c r="D366" s="69">
        <v>1390</v>
      </c>
      <c r="E366" s="69">
        <v>2117</v>
      </c>
      <c r="F366" s="70">
        <v>21</v>
      </c>
    </row>
    <row r="367" s="61" customFormat="1" ht="18" customHeight="1" spans="1:6">
      <c r="A367" s="68">
        <v>2130125</v>
      </c>
      <c r="B367" s="68" t="s">
        <v>354</v>
      </c>
      <c r="C367" s="69">
        <v>67</v>
      </c>
      <c r="D367" s="69">
        <v>260</v>
      </c>
      <c r="E367" s="69">
        <v>391</v>
      </c>
      <c r="F367" s="70">
        <v>64</v>
      </c>
    </row>
    <row r="368" s="61" customFormat="1" ht="18" customHeight="1" spans="1:6">
      <c r="A368" s="68">
        <v>2130135</v>
      </c>
      <c r="B368" s="68" t="s">
        <v>355</v>
      </c>
      <c r="C368" s="69">
        <v>14</v>
      </c>
      <c r="D368" s="69">
        <v>13</v>
      </c>
      <c r="E368" s="69">
        <v>23</v>
      </c>
      <c r="F368" s="70">
        <v>-4</v>
      </c>
    </row>
    <row r="369" s="61" customFormat="1" ht="18" customHeight="1" spans="1:6">
      <c r="A369" s="68">
        <v>2130148</v>
      </c>
      <c r="B369" s="68" t="s">
        <v>356</v>
      </c>
      <c r="C369" s="69">
        <v>338</v>
      </c>
      <c r="D369" s="69">
        <v>0</v>
      </c>
      <c r="E369" s="69">
        <v>465</v>
      </c>
      <c r="F369" s="70">
        <v>127</v>
      </c>
    </row>
    <row r="370" s="61" customFormat="1" ht="18" customHeight="1" spans="1:6">
      <c r="A370" s="68">
        <v>2130152</v>
      </c>
      <c r="B370" s="68" t="s">
        <v>357</v>
      </c>
      <c r="C370" s="69">
        <v>22</v>
      </c>
      <c r="D370" s="69">
        <v>0</v>
      </c>
      <c r="E370" s="69">
        <v>22</v>
      </c>
      <c r="F370" s="70">
        <v>0</v>
      </c>
    </row>
    <row r="371" s="61" customFormat="1" ht="18" customHeight="1" spans="1:6">
      <c r="A371" s="68">
        <v>2130199</v>
      </c>
      <c r="B371" s="68" t="s">
        <v>358</v>
      </c>
      <c r="C371" s="69">
        <v>310</v>
      </c>
      <c r="D371" s="69">
        <v>1244</v>
      </c>
      <c r="E371" s="69">
        <v>6321</v>
      </c>
      <c r="F371" s="70">
        <v>4767</v>
      </c>
    </row>
    <row r="372" s="61" customFormat="1" ht="18" customHeight="1" spans="1:6">
      <c r="A372" s="68">
        <v>21302</v>
      </c>
      <c r="B372" s="71" t="s">
        <v>359</v>
      </c>
      <c r="C372" s="69">
        <v>498</v>
      </c>
      <c r="D372" s="69">
        <v>2103</v>
      </c>
      <c r="E372" s="69">
        <v>6618</v>
      </c>
      <c r="F372" s="70">
        <v>4017</v>
      </c>
    </row>
    <row r="373" s="61" customFormat="1" ht="18" customHeight="1" spans="1:6">
      <c r="A373" s="68">
        <v>2130205</v>
      </c>
      <c r="B373" s="68" t="s">
        <v>360</v>
      </c>
      <c r="C373" s="69">
        <v>261</v>
      </c>
      <c r="D373" s="69">
        <v>160</v>
      </c>
      <c r="E373" s="69">
        <v>720</v>
      </c>
      <c r="F373" s="70">
        <v>299</v>
      </c>
    </row>
    <row r="374" s="61" customFormat="1" ht="18" customHeight="1" spans="1:6">
      <c r="A374" s="68">
        <v>2130206</v>
      </c>
      <c r="B374" s="68" t="s">
        <v>361</v>
      </c>
      <c r="C374" s="69">
        <v>0</v>
      </c>
      <c r="D374" s="69">
        <v>509</v>
      </c>
      <c r="E374" s="69">
        <v>173</v>
      </c>
      <c r="F374" s="70">
        <v>-336</v>
      </c>
    </row>
    <row r="375" s="61" customFormat="1" ht="18" customHeight="1" spans="1:6">
      <c r="A375" s="68">
        <v>2130209</v>
      </c>
      <c r="B375" s="68" t="s">
        <v>362</v>
      </c>
      <c r="C375" s="69">
        <v>170</v>
      </c>
      <c r="D375" s="69">
        <v>1413</v>
      </c>
      <c r="E375" s="69">
        <v>5505</v>
      </c>
      <c r="F375" s="70">
        <v>3922</v>
      </c>
    </row>
    <row r="376" s="61" customFormat="1" ht="18" customHeight="1" spans="1:6">
      <c r="A376" s="68">
        <v>2130213</v>
      </c>
      <c r="B376" s="68" t="s">
        <v>363</v>
      </c>
      <c r="C376" s="69">
        <v>0</v>
      </c>
      <c r="D376" s="69">
        <v>0</v>
      </c>
      <c r="E376" s="69">
        <v>5</v>
      </c>
      <c r="F376" s="70">
        <v>5</v>
      </c>
    </row>
    <row r="377" s="61" customFormat="1" ht="18" customHeight="1" spans="1:6">
      <c r="A377" s="68">
        <v>2130221</v>
      </c>
      <c r="B377" s="68" t="s">
        <v>364</v>
      </c>
      <c r="C377" s="69">
        <v>3</v>
      </c>
      <c r="D377" s="69">
        <v>0</v>
      </c>
      <c r="E377" s="69">
        <v>3</v>
      </c>
      <c r="F377" s="70">
        <v>0</v>
      </c>
    </row>
    <row r="378" s="61" customFormat="1" ht="18" customHeight="1" spans="1:6">
      <c r="A378" s="68">
        <v>2130234</v>
      </c>
      <c r="B378" s="68" t="s">
        <v>365</v>
      </c>
      <c r="C378" s="69">
        <v>64</v>
      </c>
      <c r="D378" s="69">
        <v>15</v>
      </c>
      <c r="E378" s="69">
        <v>148</v>
      </c>
      <c r="F378" s="70">
        <v>69</v>
      </c>
    </row>
    <row r="379" s="61" customFormat="1" ht="18" customHeight="1" spans="1:6">
      <c r="A379" s="68">
        <v>2130299</v>
      </c>
      <c r="B379" s="68" t="s">
        <v>366</v>
      </c>
      <c r="C379" s="69">
        <v>0</v>
      </c>
      <c r="D379" s="69">
        <v>0</v>
      </c>
      <c r="E379" s="69">
        <v>64</v>
      </c>
      <c r="F379" s="70">
        <v>64</v>
      </c>
    </row>
    <row r="380" s="61" customFormat="1" ht="18" customHeight="1" spans="1:6">
      <c r="A380" s="68">
        <v>21303</v>
      </c>
      <c r="B380" s="71" t="s">
        <v>367</v>
      </c>
      <c r="C380" s="69">
        <v>6020</v>
      </c>
      <c r="D380" s="69">
        <v>15629</v>
      </c>
      <c r="E380" s="69">
        <v>10043</v>
      </c>
      <c r="F380" s="70">
        <v>-11606</v>
      </c>
    </row>
    <row r="381" s="61" customFormat="1" ht="18" customHeight="1" spans="1:6">
      <c r="A381" s="68">
        <v>2130304</v>
      </c>
      <c r="B381" s="68" t="s">
        <v>368</v>
      </c>
      <c r="C381" s="69">
        <v>0</v>
      </c>
      <c r="D381" s="69">
        <v>635</v>
      </c>
      <c r="E381" s="69">
        <v>682</v>
      </c>
      <c r="F381" s="70">
        <v>47</v>
      </c>
    </row>
    <row r="382" s="61" customFormat="1" ht="18" customHeight="1" spans="1:6">
      <c r="A382" s="68">
        <v>2130305</v>
      </c>
      <c r="B382" s="68" t="s">
        <v>369</v>
      </c>
      <c r="C382" s="69">
        <v>3000</v>
      </c>
      <c r="D382" s="69">
        <v>14000</v>
      </c>
      <c r="E382" s="69">
        <v>3232</v>
      </c>
      <c r="F382" s="70">
        <v>-13768</v>
      </c>
    </row>
    <row r="383" s="61" customFormat="1" ht="18" customHeight="1" spans="1:6">
      <c r="A383" s="68">
        <v>2130306</v>
      </c>
      <c r="B383" s="68" t="s">
        <v>370</v>
      </c>
      <c r="C383" s="69">
        <v>1763</v>
      </c>
      <c r="D383" s="69">
        <v>380</v>
      </c>
      <c r="E383" s="69">
        <v>1933</v>
      </c>
      <c r="F383" s="70">
        <v>-210</v>
      </c>
    </row>
    <row r="384" s="61" customFormat="1" ht="18" customHeight="1" spans="1:6">
      <c r="A384" s="68">
        <v>2130309</v>
      </c>
      <c r="B384" s="68" t="s">
        <v>371</v>
      </c>
      <c r="C384" s="69">
        <v>0</v>
      </c>
      <c r="D384" s="69">
        <v>61</v>
      </c>
      <c r="E384" s="69">
        <v>42</v>
      </c>
      <c r="F384" s="70">
        <v>-19</v>
      </c>
    </row>
    <row r="385" s="61" customFormat="1" ht="18" customHeight="1" spans="1:6">
      <c r="A385" s="68">
        <v>2130311</v>
      </c>
      <c r="B385" s="68" t="s">
        <v>372</v>
      </c>
      <c r="C385" s="69">
        <v>30</v>
      </c>
      <c r="D385" s="69">
        <v>72</v>
      </c>
      <c r="E385" s="69">
        <v>60</v>
      </c>
      <c r="F385" s="70">
        <v>-42</v>
      </c>
    </row>
    <row r="386" s="61" customFormat="1" ht="18" customHeight="1" spans="1:6">
      <c r="A386" s="68">
        <v>2130314</v>
      </c>
      <c r="B386" s="68" t="s">
        <v>373</v>
      </c>
      <c r="C386" s="69">
        <v>0</v>
      </c>
      <c r="D386" s="69">
        <v>356</v>
      </c>
      <c r="E386" s="69">
        <v>438</v>
      </c>
      <c r="F386" s="70">
        <v>82</v>
      </c>
    </row>
    <row r="387" s="61" customFormat="1" ht="18" customHeight="1" spans="1:6">
      <c r="A387" s="68">
        <v>2130321</v>
      </c>
      <c r="B387" s="68" t="s">
        <v>374</v>
      </c>
      <c r="C387" s="69">
        <v>69</v>
      </c>
      <c r="D387" s="69">
        <v>0</v>
      </c>
      <c r="E387" s="69">
        <v>678</v>
      </c>
      <c r="F387" s="70">
        <v>609</v>
      </c>
    </row>
    <row r="388" s="61" customFormat="1" ht="18" customHeight="1" spans="1:6">
      <c r="A388" s="68">
        <v>2130334</v>
      </c>
      <c r="B388" s="68" t="s">
        <v>375</v>
      </c>
      <c r="C388" s="69">
        <v>0</v>
      </c>
      <c r="D388" s="69">
        <v>0</v>
      </c>
      <c r="E388" s="69">
        <v>154</v>
      </c>
      <c r="F388" s="70">
        <v>154</v>
      </c>
    </row>
    <row r="389" s="61" customFormat="1" ht="18" customHeight="1" spans="1:6">
      <c r="A389" s="68">
        <v>2130335</v>
      </c>
      <c r="B389" s="68" t="s">
        <v>376</v>
      </c>
      <c r="C389" s="69">
        <v>0</v>
      </c>
      <c r="D389" s="69">
        <v>0</v>
      </c>
      <c r="E389" s="69">
        <v>304</v>
      </c>
      <c r="F389" s="70">
        <v>304</v>
      </c>
    </row>
    <row r="390" s="61" customFormat="1" ht="18" customHeight="1" spans="1:6">
      <c r="A390" s="68">
        <v>2130399</v>
      </c>
      <c r="B390" s="68" t="s">
        <v>377</v>
      </c>
      <c r="C390" s="69">
        <v>1158</v>
      </c>
      <c r="D390" s="69">
        <v>125</v>
      </c>
      <c r="E390" s="69">
        <v>2520</v>
      </c>
      <c r="F390" s="70">
        <v>1237</v>
      </c>
    </row>
    <row r="391" s="61" customFormat="1" ht="18" customHeight="1" spans="1:6">
      <c r="A391" s="68">
        <v>21305</v>
      </c>
      <c r="B391" s="71" t="s">
        <v>378</v>
      </c>
      <c r="C391" s="69">
        <v>0</v>
      </c>
      <c r="D391" s="69">
        <v>400</v>
      </c>
      <c r="E391" s="69">
        <v>400</v>
      </c>
      <c r="F391" s="70">
        <v>0</v>
      </c>
    </row>
    <row r="392" s="61" customFormat="1" ht="18" customHeight="1" spans="1:6">
      <c r="A392" s="68">
        <v>2130599</v>
      </c>
      <c r="B392" s="68" t="s">
        <v>379</v>
      </c>
      <c r="C392" s="69">
        <v>0</v>
      </c>
      <c r="D392" s="69">
        <v>400</v>
      </c>
      <c r="E392" s="69">
        <v>400</v>
      </c>
      <c r="F392" s="70">
        <v>0</v>
      </c>
    </row>
    <row r="393" s="61" customFormat="1" ht="18" customHeight="1" spans="1:6">
      <c r="A393" s="68">
        <v>21306</v>
      </c>
      <c r="B393" s="71" t="s">
        <v>380</v>
      </c>
      <c r="C393" s="69">
        <v>1580</v>
      </c>
      <c r="D393" s="69">
        <v>0</v>
      </c>
      <c r="E393" s="69">
        <v>1580</v>
      </c>
      <c r="F393" s="70">
        <v>0</v>
      </c>
    </row>
    <row r="394" s="61" customFormat="1" ht="18" customHeight="1" spans="1:6">
      <c r="A394" s="68">
        <v>2130602</v>
      </c>
      <c r="B394" s="68" t="s">
        <v>381</v>
      </c>
      <c r="C394" s="69">
        <v>900</v>
      </c>
      <c r="D394" s="69">
        <v>0</v>
      </c>
      <c r="E394" s="69">
        <v>900</v>
      </c>
      <c r="F394" s="70">
        <v>0</v>
      </c>
    </row>
    <row r="395" s="61" customFormat="1" ht="18" customHeight="1" spans="1:6">
      <c r="A395" s="68">
        <v>2130699</v>
      </c>
      <c r="B395" s="68" t="s">
        <v>382</v>
      </c>
      <c r="C395" s="69">
        <v>680</v>
      </c>
      <c r="D395" s="69">
        <v>0</v>
      </c>
      <c r="E395" s="69">
        <v>680</v>
      </c>
      <c r="F395" s="70">
        <v>0</v>
      </c>
    </row>
    <row r="396" s="61" customFormat="1" ht="18" customHeight="1" spans="1:6">
      <c r="A396" s="68">
        <v>21307</v>
      </c>
      <c r="B396" s="71" t="s">
        <v>383</v>
      </c>
      <c r="C396" s="69">
        <v>4721</v>
      </c>
      <c r="D396" s="69">
        <v>500</v>
      </c>
      <c r="E396" s="69">
        <v>10646</v>
      </c>
      <c r="F396" s="70">
        <v>5425</v>
      </c>
    </row>
    <row r="397" s="61" customFormat="1" ht="18" customHeight="1" spans="1:6">
      <c r="A397" s="68">
        <v>2130701</v>
      </c>
      <c r="B397" s="68" t="s">
        <v>384</v>
      </c>
      <c r="C397" s="69">
        <v>3443</v>
      </c>
      <c r="D397" s="69">
        <v>0</v>
      </c>
      <c r="E397" s="69">
        <v>8193</v>
      </c>
      <c r="F397" s="70">
        <v>4750</v>
      </c>
    </row>
    <row r="398" s="61" customFormat="1" ht="18" customHeight="1" spans="1:6">
      <c r="A398" s="68">
        <v>2130706</v>
      </c>
      <c r="B398" s="68" t="s">
        <v>385</v>
      </c>
      <c r="C398" s="69">
        <v>638</v>
      </c>
      <c r="D398" s="69">
        <v>500</v>
      </c>
      <c r="E398" s="69">
        <v>1538</v>
      </c>
      <c r="F398" s="70">
        <v>400</v>
      </c>
    </row>
    <row r="399" s="61" customFormat="1" ht="18" customHeight="1" spans="1:6">
      <c r="A399" s="68">
        <v>2130799</v>
      </c>
      <c r="B399" s="68" t="s">
        <v>386</v>
      </c>
      <c r="C399" s="69">
        <v>640</v>
      </c>
      <c r="D399" s="69">
        <v>0</v>
      </c>
      <c r="E399" s="69">
        <v>915</v>
      </c>
      <c r="F399" s="70">
        <v>275</v>
      </c>
    </row>
    <row r="400" s="61" customFormat="1" ht="18" customHeight="1" spans="1:6">
      <c r="A400" s="68">
        <v>21308</v>
      </c>
      <c r="B400" s="71" t="s">
        <v>387</v>
      </c>
      <c r="C400" s="69">
        <v>137</v>
      </c>
      <c r="D400" s="69">
        <v>985</v>
      </c>
      <c r="E400" s="69">
        <v>2272</v>
      </c>
      <c r="F400" s="70">
        <v>1150</v>
      </c>
    </row>
    <row r="401" s="61" customFormat="1" ht="18" customHeight="1" spans="1:6">
      <c r="A401" s="68">
        <v>2130803</v>
      </c>
      <c r="B401" s="68" t="s">
        <v>388</v>
      </c>
      <c r="C401" s="69">
        <v>137</v>
      </c>
      <c r="D401" s="69">
        <v>985</v>
      </c>
      <c r="E401" s="69">
        <v>2181</v>
      </c>
      <c r="F401" s="70">
        <v>1059</v>
      </c>
    </row>
    <row r="402" s="61" customFormat="1" ht="18" customHeight="1" spans="1:6">
      <c r="A402" s="68">
        <v>2130899</v>
      </c>
      <c r="B402" s="68" t="s">
        <v>389</v>
      </c>
      <c r="C402" s="69">
        <v>0</v>
      </c>
      <c r="D402" s="69">
        <v>0</v>
      </c>
      <c r="E402" s="69">
        <v>91</v>
      </c>
      <c r="F402" s="70">
        <v>91</v>
      </c>
    </row>
    <row r="403" s="61" customFormat="1" ht="18" customHeight="1" spans="1:6">
      <c r="A403" s="68">
        <v>21399</v>
      </c>
      <c r="B403" s="71" t="s">
        <v>390</v>
      </c>
      <c r="C403" s="69">
        <v>2454</v>
      </c>
      <c r="D403" s="69">
        <v>15692</v>
      </c>
      <c r="E403" s="69">
        <v>6660</v>
      </c>
      <c r="F403" s="70">
        <v>-11486</v>
      </c>
    </row>
    <row r="404" s="61" customFormat="1" ht="18" customHeight="1" spans="1:6">
      <c r="A404" s="68">
        <v>2139999</v>
      </c>
      <c r="B404" s="68" t="s">
        <v>391</v>
      </c>
      <c r="C404" s="69">
        <v>2454</v>
      </c>
      <c r="D404" s="69">
        <v>15692</v>
      </c>
      <c r="E404" s="69">
        <v>6660</v>
      </c>
      <c r="F404" s="70">
        <v>-11486</v>
      </c>
    </row>
    <row r="405" s="61" customFormat="1" ht="18" customHeight="1" spans="1:6">
      <c r="A405" s="68">
        <v>214</v>
      </c>
      <c r="B405" s="71" t="s">
        <v>392</v>
      </c>
      <c r="C405" s="69">
        <v>2151</v>
      </c>
      <c r="D405" s="69">
        <v>15821</v>
      </c>
      <c r="E405" s="69">
        <v>21209</v>
      </c>
      <c r="F405" s="70">
        <v>3237</v>
      </c>
    </row>
    <row r="406" s="61" customFormat="1" ht="18" customHeight="1" spans="1:6">
      <c r="A406" s="68">
        <v>21401</v>
      </c>
      <c r="B406" s="71" t="s">
        <v>393</v>
      </c>
      <c r="C406" s="69">
        <v>1767</v>
      </c>
      <c r="D406" s="69">
        <v>14821</v>
      </c>
      <c r="E406" s="69">
        <v>19658</v>
      </c>
      <c r="F406" s="70">
        <v>3070</v>
      </c>
    </row>
    <row r="407" s="61" customFormat="1" ht="18" customHeight="1" spans="1:6">
      <c r="A407" s="68">
        <v>2140101</v>
      </c>
      <c r="B407" s="68" t="s">
        <v>66</v>
      </c>
      <c r="C407" s="69">
        <v>10</v>
      </c>
      <c r="D407" s="69">
        <v>407</v>
      </c>
      <c r="E407" s="69">
        <v>524</v>
      </c>
      <c r="F407" s="70">
        <v>107</v>
      </c>
    </row>
    <row r="408" s="61" customFormat="1" ht="18" customHeight="1" spans="1:6">
      <c r="A408" s="68">
        <v>2140106</v>
      </c>
      <c r="B408" s="68" t="s">
        <v>394</v>
      </c>
      <c r="C408" s="69">
        <v>0</v>
      </c>
      <c r="D408" s="69">
        <v>3093</v>
      </c>
      <c r="E408" s="69">
        <v>3960</v>
      </c>
      <c r="F408" s="70">
        <v>867</v>
      </c>
    </row>
    <row r="409" s="61" customFormat="1" ht="18" customHeight="1" spans="1:6">
      <c r="A409" s="68">
        <v>2140112</v>
      </c>
      <c r="B409" s="68" t="s">
        <v>395</v>
      </c>
      <c r="C409" s="69">
        <v>0</v>
      </c>
      <c r="D409" s="69">
        <v>900</v>
      </c>
      <c r="E409" s="69">
        <v>895</v>
      </c>
      <c r="F409" s="70">
        <v>-5</v>
      </c>
    </row>
    <row r="410" s="61" customFormat="1" ht="18" customHeight="1" spans="1:6">
      <c r="A410" s="68">
        <v>2140199</v>
      </c>
      <c r="B410" s="68" t="s">
        <v>396</v>
      </c>
      <c r="C410" s="69">
        <v>1757</v>
      </c>
      <c r="D410" s="69">
        <v>10421</v>
      </c>
      <c r="E410" s="69">
        <v>14279</v>
      </c>
      <c r="F410" s="70">
        <v>2101</v>
      </c>
    </row>
    <row r="411" s="61" customFormat="1" ht="18" customHeight="1" spans="1:6">
      <c r="A411" s="68">
        <v>21404</v>
      </c>
      <c r="B411" s="71" t="s">
        <v>397</v>
      </c>
      <c r="C411" s="69">
        <v>1</v>
      </c>
      <c r="D411" s="69">
        <v>1000</v>
      </c>
      <c r="E411" s="69">
        <v>919</v>
      </c>
      <c r="F411" s="70">
        <v>-82</v>
      </c>
    </row>
    <row r="412" s="61" customFormat="1" ht="18" customHeight="1" spans="1:6">
      <c r="A412" s="68">
        <v>2140403</v>
      </c>
      <c r="B412" s="68" t="s">
        <v>398</v>
      </c>
      <c r="C412" s="69">
        <v>1</v>
      </c>
      <c r="D412" s="69">
        <v>1000</v>
      </c>
      <c r="E412" s="69">
        <v>919</v>
      </c>
      <c r="F412" s="70">
        <v>-82</v>
      </c>
    </row>
    <row r="413" s="61" customFormat="1" ht="18" customHeight="1" spans="1:6">
      <c r="A413" s="68">
        <v>21406</v>
      </c>
      <c r="B413" s="71" t="s">
        <v>399</v>
      </c>
      <c r="C413" s="69">
        <v>383</v>
      </c>
      <c r="D413" s="69">
        <v>0</v>
      </c>
      <c r="E413" s="69">
        <v>632</v>
      </c>
      <c r="F413" s="70">
        <v>249</v>
      </c>
    </row>
    <row r="414" s="61" customFormat="1" ht="18" customHeight="1" spans="1:6">
      <c r="A414" s="68">
        <v>2140601</v>
      </c>
      <c r="B414" s="68" t="s">
        <v>400</v>
      </c>
      <c r="C414" s="69">
        <v>0</v>
      </c>
      <c r="D414" s="69">
        <v>0</v>
      </c>
      <c r="E414" s="69">
        <v>20</v>
      </c>
      <c r="F414" s="70">
        <v>20</v>
      </c>
    </row>
    <row r="415" s="61" customFormat="1" ht="18" customHeight="1" spans="1:6">
      <c r="A415" s="68">
        <v>2140602</v>
      </c>
      <c r="B415" s="68" t="s">
        <v>401</v>
      </c>
      <c r="C415" s="69">
        <v>281</v>
      </c>
      <c r="D415" s="69">
        <v>0</v>
      </c>
      <c r="E415" s="69">
        <v>510</v>
      </c>
      <c r="F415" s="70">
        <v>229</v>
      </c>
    </row>
    <row r="416" s="61" customFormat="1" ht="18" customHeight="1" spans="1:6">
      <c r="A416" s="68">
        <v>2140699</v>
      </c>
      <c r="B416" s="68" t="s">
        <v>402</v>
      </c>
      <c r="C416" s="69">
        <v>102</v>
      </c>
      <c r="D416" s="69">
        <v>0</v>
      </c>
      <c r="E416" s="69">
        <v>102</v>
      </c>
      <c r="F416" s="70">
        <v>0</v>
      </c>
    </row>
    <row r="417" s="61" customFormat="1" ht="18" customHeight="1" spans="1:6">
      <c r="A417" s="68">
        <v>215</v>
      </c>
      <c r="B417" s="71" t="s">
        <v>403</v>
      </c>
      <c r="C417" s="69">
        <v>9225</v>
      </c>
      <c r="D417" s="69">
        <v>17316</v>
      </c>
      <c r="E417" s="69">
        <v>35539</v>
      </c>
      <c r="F417" s="70">
        <v>8998</v>
      </c>
    </row>
    <row r="418" s="61" customFormat="1" ht="18" customHeight="1" spans="1:6">
      <c r="A418" s="68">
        <v>21502</v>
      </c>
      <c r="B418" s="71" t="s">
        <v>404</v>
      </c>
      <c r="C418" s="69">
        <v>263</v>
      </c>
      <c r="D418" s="69">
        <v>0</v>
      </c>
      <c r="E418" s="69">
        <v>680</v>
      </c>
      <c r="F418" s="70">
        <v>417</v>
      </c>
    </row>
    <row r="419" s="61" customFormat="1" ht="18" customHeight="1" spans="1:6">
      <c r="A419" s="68">
        <v>2150299</v>
      </c>
      <c r="B419" s="68" t="s">
        <v>405</v>
      </c>
      <c r="C419" s="69">
        <v>263</v>
      </c>
      <c r="D419" s="69">
        <v>0</v>
      </c>
      <c r="E419" s="69">
        <v>680</v>
      </c>
      <c r="F419" s="70">
        <v>417</v>
      </c>
    </row>
    <row r="420" s="61" customFormat="1" ht="18" customHeight="1" spans="1:6">
      <c r="A420" s="68">
        <v>21505</v>
      </c>
      <c r="B420" s="71" t="s">
        <v>406</v>
      </c>
      <c r="C420" s="69">
        <v>0</v>
      </c>
      <c r="D420" s="69">
        <v>4166</v>
      </c>
      <c r="E420" s="69">
        <v>847</v>
      </c>
      <c r="F420" s="70">
        <v>-3319</v>
      </c>
    </row>
    <row r="421" s="61" customFormat="1" ht="18" customHeight="1" spans="1:6">
      <c r="A421" s="68">
        <v>2150501</v>
      </c>
      <c r="B421" s="68" t="s">
        <v>66</v>
      </c>
      <c r="C421" s="69">
        <v>0</v>
      </c>
      <c r="D421" s="69">
        <v>357</v>
      </c>
      <c r="E421" s="69">
        <v>408</v>
      </c>
      <c r="F421" s="70">
        <v>51</v>
      </c>
    </row>
    <row r="422" s="61" customFormat="1" ht="18" customHeight="1" spans="1:6">
      <c r="A422" s="68">
        <v>2150502</v>
      </c>
      <c r="B422" s="68" t="s">
        <v>67</v>
      </c>
      <c r="C422" s="69">
        <v>0</v>
      </c>
      <c r="D422" s="69">
        <v>220</v>
      </c>
      <c r="E422" s="69">
        <v>99</v>
      </c>
      <c r="F422" s="70">
        <v>-121</v>
      </c>
    </row>
    <row r="423" s="61" customFormat="1" ht="18" customHeight="1" spans="1:6">
      <c r="A423" s="68">
        <v>2150510</v>
      </c>
      <c r="B423" s="68" t="s">
        <v>407</v>
      </c>
      <c r="C423" s="69">
        <v>0</v>
      </c>
      <c r="D423" s="69">
        <v>3386</v>
      </c>
      <c r="E423" s="69">
        <v>62</v>
      </c>
      <c r="F423" s="70">
        <v>-3324</v>
      </c>
    </row>
    <row r="424" s="61" customFormat="1" ht="18" customHeight="1" spans="1:6">
      <c r="A424" s="68">
        <v>2150599</v>
      </c>
      <c r="B424" s="68" t="s">
        <v>408</v>
      </c>
      <c r="C424" s="69">
        <v>0</v>
      </c>
      <c r="D424" s="69">
        <v>203</v>
      </c>
      <c r="E424" s="69">
        <v>278</v>
      </c>
      <c r="F424" s="70">
        <v>75</v>
      </c>
    </row>
    <row r="425" s="61" customFormat="1" ht="18" customHeight="1" spans="1:6">
      <c r="A425" s="68">
        <v>21508</v>
      </c>
      <c r="B425" s="71" t="s">
        <v>409</v>
      </c>
      <c r="C425" s="69">
        <v>796</v>
      </c>
      <c r="D425" s="69">
        <v>150</v>
      </c>
      <c r="E425" s="69">
        <v>4046</v>
      </c>
      <c r="F425" s="70">
        <v>3100</v>
      </c>
    </row>
    <row r="426" s="61" customFormat="1" ht="18" customHeight="1" spans="1:6">
      <c r="A426" s="68">
        <v>2150805</v>
      </c>
      <c r="B426" s="68" t="s">
        <v>410</v>
      </c>
      <c r="C426" s="69">
        <v>796</v>
      </c>
      <c r="D426" s="69">
        <v>0</v>
      </c>
      <c r="E426" s="69">
        <v>4039</v>
      </c>
      <c r="F426" s="70">
        <v>3243</v>
      </c>
    </row>
    <row r="427" s="61" customFormat="1" ht="18" customHeight="1" spans="1:6">
      <c r="A427" s="68">
        <v>2150899</v>
      </c>
      <c r="B427" s="68" t="s">
        <v>411</v>
      </c>
      <c r="C427" s="69">
        <v>0</v>
      </c>
      <c r="D427" s="69">
        <v>150</v>
      </c>
      <c r="E427" s="69">
        <v>7</v>
      </c>
      <c r="F427" s="70">
        <v>-143</v>
      </c>
    </row>
    <row r="428" s="61" customFormat="1" ht="18" customHeight="1" spans="1:6">
      <c r="A428" s="68">
        <v>21599</v>
      </c>
      <c r="B428" s="71" t="s">
        <v>412</v>
      </c>
      <c r="C428" s="69">
        <v>8166</v>
      </c>
      <c r="D428" s="69">
        <v>13000</v>
      </c>
      <c r="E428" s="69">
        <v>29966</v>
      </c>
      <c r="F428" s="70">
        <v>8800</v>
      </c>
    </row>
    <row r="429" s="61" customFormat="1" ht="18" customHeight="1" spans="1:6">
      <c r="A429" s="68">
        <v>2159999</v>
      </c>
      <c r="B429" s="68" t="s">
        <v>413</v>
      </c>
      <c r="C429" s="69">
        <v>8166</v>
      </c>
      <c r="D429" s="69">
        <v>13000</v>
      </c>
      <c r="E429" s="69">
        <v>29966</v>
      </c>
      <c r="F429" s="70">
        <v>8800</v>
      </c>
    </row>
    <row r="430" s="61" customFormat="1" ht="18" customHeight="1" spans="1:6">
      <c r="A430" s="68">
        <v>216</v>
      </c>
      <c r="B430" s="71" t="s">
        <v>414</v>
      </c>
      <c r="C430" s="69">
        <v>5792</v>
      </c>
      <c r="D430" s="69">
        <v>4024</v>
      </c>
      <c r="E430" s="69">
        <v>11900</v>
      </c>
      <c r="F430" s="70">
        <v>2084</v>
      </c>
    </row>
    <row r="431" s="61" customFormat="1" ht="18" customHeight="1" spans="1:6">
      <c r="A431" s="68">
        <v>21602</v>
      </c>
      <c r="B431" s="71" t="s">
        <v>415</v>
      </c>
      <c r="C431" s="69">
        <v>3331</v>
      </c>
      <c r="D431" s="69">
        <v>4024</v>
      </c>
      <c r="E431" s="69">
        <v>8934</v>
      </c>
      <c r="F431" s="70">
        <v>1579</v>
      </c>
    </row>
    <row r="432" s="61" customFormat="1" ht="18" customHeight="1" spans="1:6">
      <c r="A432" s="68">
        <v>2160201</v>
      </c>
      <c r="B432" s="68" t="s">
        <v>66</v>
      </c>
      <c r="C432" s="69">
        <v>0</v>
      </c>
      <c r="D432" s="69">
        <v>16</v>
      </c>
      <c r="E432" s="69">
        <v>16</v>
      </c>
      <c r="F432" s="70">
        <v>0</v>
      </c>
    </row>
    <row r="433" s="61" customFormat="1" ht="18" customHeight="1" spans="1:6">
      <c r="A433" s="68">
        <v>2160202</v>
      </c>
      <c r="B433" s="68" t="s">
        <v>67</v>
      </c>
      <c r="C433" s="69">
        <v>0</v>
      </c>
      <c r="D433" s="69">
        <v>8</v>
      </c>
      <c r="E433" s="69">
        <v>5</v>
      </c>
      <c r="F433" s="70">
        <v>-3</v>
      </c>
    </row>
    <row r="434" s="61" customFormat="1" ht="18" customHeight="1" spans="1:6">
      <c r="A434" s="68">
        <v>2160299</v>
      </c>
      <c r="B434" s="68" t="s">
        <v>416</v>
      </c>
      <c r="C434" s="69">
        <v>3331</v>
      </c>
      <c r="D434" s="69">
        <v>4000</v>
      </c>
      <c r="E434" s="69">
        <v>8913</v>
      </c>
      <c r="F434" s="70">
        <v>1582</v>
      </c>
    </row>
    <row r="435" s="61" customFormat="1" ht="18" customHeight="1" spans="1:6">
      <c r="A435" s="68">
        <v>21606</v>
      </c>
      <c r="B435" s="71" t="s">
        <v>417</v>
      </c>
      <c r="C435" s="69">
        <v>40</v>
      </c>
      <c r="D435" s="69">
        <v>0</v>
      </c>
      <c r="E435" s="69">
        <v>165</v>
      </c>
      <c r="F435" s="70">
        <v>125</v>
      </c>
    </row>
    <row r="436" s="61" customFormat="1" ht="18" customHeight="1" spans="1:6">
      <c r="A436" s="68">
        <v>2160699</v>
      </c>
      <c r="B436" s="68" t="s">
        <v>418</v>
      </c>
      <c r="C436" s="69">
        <v>40</v>
      </c>
      <c r="D436" s="69">
        <v>0</v>
      </c>
      <c r="E436" s="69">
        <v>165</v>
      </c>
      <c r="F436" s="70">
        <v>125</v>
      </c>
    </row>
    <row r="437" s="61" customFormat="1" ht="18" customHeight="1" spans="1:6">
      <c r="A437" s="68">
        <v>21699</v>
      </c>
      <c r="B437" s="71" t="s">
        <v>419</v>
      </c>
      <c r="C437" s="69">
        <v>2421</v>
      </c>
      <c r="D437" s="69">
        <v>0</v>
      </c>
      <c r="E437" s="69">
        <v>2801</v>
      </c>
      <c r="F437" s="70">
        <v>380</v>
      </c>
    </row>
    <row r="438" s="61" customFormat="1" ht="18" customHeight="1" spans="1:6">
      <c r="A438" s="68">
        <v>2169999</v>
      </c>
      <c r="B438" s="68" t="s">
        <v>420</v>
      </c>
      <c r="C438" s="69">
        <v>2421</v>
      </c>
      <c r="D438" s="69">
        <v>0</v>
      </c>
      <c r="E438" s="69">
        <v>2801</v>
      </c>
      <c r="F438" s="70">
        <v>380</v>
      </c>
    </row>
    <row r="439" s="61" customFormat="1" ht="18" customHeight="1" spans="1:6">
      <c r="A439" s="68">
        <v>217</v>
      </c>
      <c r="B439" s="71" t="s">
        <v>421</v>
      </c>
      <c r="C439" s="69">
        <v>1533</v>
      </c>
      <c r="D439" s="69">
        <v>4500</v>
      </c>
      <c r="E439" s="69">
        <v>4276</v>
      </c>
      <c r="F439" s="70">
        <v>-1757</v>
      </c>
    </row>
    <row r="440" s="61" customFormat="1" ht="18" customHeight="1" spans="1:6">
      <c r="A440" s="68">
        <v>21703</v>
      </c>
      <c r="B440" s="71" t="s">
        <v>422</v>
      </c>
      <c r="C440" s="69">
        <v>1533</v>
      </c>
      <c r="D440" s="69">
        <v>4500</v>
      </c>
      <c r="E440" s="69">
        <v>4276</v>
      </c>
      <c r="F440" s="70">
        <v>-1757</v>
      </c>
    </row>
    <row r="441" s="61" customFormat="1" ht="18" customHeight="1" spans="1:6">
      <c r="A441" s="68">
        <v>2170399</v>
      </c>
      <c r="B441" s="68" t="s">
        <v>423</v>
      </c>
      <c r="C441" s="69">
        <v>1533</v>
      </c>
      <c r="D441" s="69">
        <v>4500</v>
      </c>
      <c r="E441" s="69">
        <v>4276</v>
      </c>
      <c r="F441" s="70">
        <v>-1757</v>
      </c>
    </row>
    <row r="442" s="61" customFormat="1" ht="18" customHeight="1" spans="1:6">
      <c r="A442" s="68">
        <v>219</v>
      </c>
      <c r="B442" s="71" t="s">
        <v>424</v>
      </c>
      <c r="C442" s="69">
        <v>0</v>
      </c>
      <c r="D442" s="69">
        <v>0</v>
      </c>
      <c r="E442" s="69">
        <v>2781</v>
      </c>
      <c r="F442" s="70">
        <v>2781</v>
      </c>
    </row>
    <row r="443" s="61" customFormat="1" ht="18" customHeight="1" spans="1:6">
      <c r="A443" s="68">
        <v>21999</v>
      </c>
      <c r="B443" s="71" t="s">
        <v>425</v>
      </c>
      <c r="C443" s="69">
        <v>0</v>
      </c>
      <c r="D443" s="69">
        <v>0</v>
      </c>
      <c r="E443" s="69">
        <v>2781</v>
      </c>
      <c r="F443" s="70">
        <v>2781</v>
      </c>
    </row>
    <row r="444" s="61" customFormat="1" ht="18" customHeight="1" spans="1:6">
      <c r="A444" s="68">
        <v>220</v>
      </c>
      <c r="B444" s="71" t="s">
        <v>426</v>
      </c>
      <c r="C444" s="69">
        <v>117</v>
      </c>
      <c r="D444" s="69">
        <v>4708</v>
      </c>
      <c r="E444" s="69">
        <v>8068</v>
      </c>
      <c r="F444" s="70">
        <v>3243</v>
      </c>
    </row>
    <row r="445" s="61" customFormat="1" ht="18" customHeight="1" spans="1:6">
      <c r="A445" s="68">
        <v>22001</v>
      </c>
      <c r="B445" s="71" t="s">
        <v>427</v>
      </c>
      <c r="C445" s="69">
        <v>117</v>
      </c>
      <c r="D445" s="69">
        <v>4057</v>
      </c>
      <c r="E445" s="69">
        <v>7271</v>
      </c>
      <c r="F445" s="70">
        <v>3097</v>
      </c>
    </row>
    <row r="446" s="61" customFormat="1" ht="18" customHeight="1" spans="1:6">
      <c r="A446" s="68">
        <v>2200101</v>
      </c>
      <c r="B446" s="68" t="s">
        <v>66</v>
      </c>
      <c r="C446" s="69">
        <v>2</v>
      </c>
      <c r="D446" s="69">
        <v>2257</v>
      </c>
      <c r="E446" s="69">
        <v>3029</v>
      </c>
      <c r="F446" s="70">
        <v>770</v>
      </c>
    </row>
    <row r="447" s="61" customFormat="1" ht="18" customHeight="1" spans="1:6">
      <c r="A447" s="68">
        <v>2200102</v>
      </c>
      <c r="B447" s="68" t="s">
        <v>67</v>
      </c>
      <c r="C447" s="69">
        <v>0</v>
      </c>
      <c r="D447" s="69">
        <v>311</v>
      </c>
      <c r="E447" s="69">
        <v>787</v>
      </c>
      <c r="F447" s="70">
        <v>476</v>
      </c>
    </row>
    <row r="448" s="61" customFormat="1" ht="18" customHeight="1" spans="1:6">
      <c r="A448" s="68">
        <v>2200104</v>
      </c>
      <c r="B448" s="68" t="s">
        <v>428</v>
      </c>
      <c r="C448" s="69">
        <v>0</v>
      </c>
      <c r="D448" s="69">
        <v>40</v>
      </c>
      <c r="E448" s="69">
        <v>416</v>
      </c>
      <c r="F448" s="70">
        <v>376</v>
      </c>
    </row>
    <row r="449" s="61" customFormat="1" ht="18" customHeight="1" spans="1:6">
      <c r="A449" s="68">
        <v>2200105</v>
      </c>
      <c r="B449" s="68" t="s">
        <v>429</v>
      </c>
      <c r="C449" s="69">
        <v>0</v>
      </c>
      <c r="D449" s="69">
        <v>521</v>
      </c>
      <c r="E449" s="69">
        <v>437</v>
      </c>
      <c r="F449" s="70">
        <v>-84</v>
      </c>
    </row>
    <row r="450" s="61" customFormat="1" ht="18" customHeight="1" spans="1:6">
      <c r="A450" s="68">
        <v>2200106</v>
      </c>
      <c r="B450" s="68" t="s">
        <v>430</v>
      </c>
      <c r="C450" s="69">
        <v>0</v>
      </c>
      <c r="D450" s="69">
        <v>0</v>
      </c>
      <c r="E450" s="69">
        <v>941</v>
      </c>
      <c r="F450" s="70">
        <v>941</v>
      </c>
    </row>
    <row r="451" s="61" customFormat="1" ht="18" customHeight="1" spans="1:6">
      <c r="A451" s="68">
        <v>2200107</v>
      </c>
      <c r="B451" s="68" t="s">
        <v>431</v>
      </c>
      <c r="C451" s="69">
        <v>0</v>
      </c>
      <c r="D451" s="69">
        <v>28</v>
      </c>
      <c r="E451" s="69">
        <v>23</v>
      </c>
      <c r="F451" s="70">
        <v>-5</v>
      </c>
    </row>
    <row r="452" s="61" customFormat="1" ht="18" customHeight="1" spans="1:6">
      <c r="A452" s="68">
        <v>2200110</v>
      </c>
      <c r="B452" s="68" t="s">
        <v>432</v>
      </c>
      <c r="C452" s="69">
        <v>0</v>
      </c>
      <c r="D452" s="69">
        <v>75</v>
      </c>
      <c r="E452" s="69">
        <v>77</v>
      </c>
      <c r="F452" s="70">
        <v>2</v>
      </c>
    </row>
    <row r="453" s="61" customFormat="1" ht="18" customHeight="1" spans="1:6">
      <c r="A453" s="68">
        <v>2200112</v>
      </c>
      <c r="B453" s="68" t="s">
        <v>433</v>
      </c>
      <c r="C453" s="69">
        <v>0</v>
      </c>
      <c r="D453" s="69">
        <v>25</v>
      </c>
      <c r="E453" s="69">
        <v>25</v>
      </c>
      <c r="F453" s="70">
        <v>0</v>
      </c>
    </row>
    <row r="454" s="61" customFormat="1" ht="18" customHeight="1" spans="1:6">
      <c r="A454" s="68">
        <v>2200113</v>
      </c>
      <c r="B454" s="68" t="s">
        <v>434</v>
      </c>
      <c r="C454" s="69">
        <v>0</v>
      </c>
      <c r="D454" s="69">
        <v>0</v>
      </c>
      <c r="E454" s="69">
        <v>261</v>
      </c>
      <c r="F454" s="70">
        <v>261</v>
      </c>
    </row>
    <row r="455" s="61" customFormat="1" ht="18" customHeight="1" spans="1:6">
      <c r="A455" s="68">
        <v>2200114</v>
      </c>
      <c r="B455" s="68" t="s">
        <v>435</v>
      </c>
      <c r="C455" s="69">
        <v>112</v>
      </c>
      <c r="D455" s="69">
        <v>0</v>
      </c>
      <c r="E455" s="69">
        <v>112</v>
      </c>
      <c r="F455" s="70">
        <v>0</v>
      </c>
    </row>
    <row r="456" s="61" customFormat="1" ht="18" customHeight="1" spans="1:6">
      <c r="A456" s="68">
        <v>2200150</v>
      </c>
      <c r="B456" s="68" t="s">
        <v>70</v>
      </c>
      <c r="C456" s="69">
        <v>3</v>
      </c>
      <c r="D456" s="69">
        <v>700</v>
      </c>
      <c r="E456" s="69">
        <v>1025</v>
      </c>
      <c r="F456" s="70">
        <v>322</v>
      </c>
    </row>
    <row r="457" s="61" customFormat="1" ht="18" customHeight="1" spans="1:6">
      <c r="A457" s="68">
        <v>2200199</v>
      </c>
      <c r="B457" s="68" t="s">
        <v>436</v>
      </c>
      <c r="C457" s="69">
        <v>0</v>
      </c>
      <c r="D457" s="69">
        <v>100</v>
      </c>
      <c r="E457" s="69">
        <v>138</v>
      </c>
      <c r="F457" s="70">
        <v>38</v>
      </c>
    </row>
    <row r="458" s="61" customFormat="1" ht="18" customHeight="1" spans="1:6">
      <c r="A458" s="68">
        <v>22003</v>
      </c>
      <c r="B458" s="71" t="s">
        <v>437</v>
      </c>
      <c r="C458" s="69">
        <v>0</v>
      </c>
      <c r="D458" s="69">
        <v>98</v>
      </c>
      <c r="E458" s="69">
        <v>168</v>
      </c>
      <c r="F458" s="70">
        <v>70</v>
      </c>
    </row>
    <row r="459" s="61" customFormat="1" ht="18" customHeight="1" spans="1:6">
      <c r="A459" s="68">
        <v>2200304</v>
      </c>
      <c r="B459" s="68" t="s">
        <v>438</v>
      </c>
      <c r="C459" s="69">
        <v>0</v>
      </c>
      <c r="D459" s="69">
        <v>98</v>
      </c>
      <c r="E459" s="69">
        <v>168</v>
      </c>
      <c r="F459" s="70">
        <v>70</v>
      </c>
    </row>
    <row r="460" s="61" customFormat="1" ht="18" customHeight="1" spans="1:6">
      <c r="A460" s="68">
        <v>22005</v>
      </c>
      <c r="B460" s="71" t="s">
        <v>439</v>
      </c>
      <c r="C460" s="69">
        <v>0</v>
      </c>
      <c r="D460" s="69">
        <v>553</v>
      </c>
      <c r="E460" s="69">
        <v>629</v>
      </c>
      <c r="F460" s="70">
        <v>76</v>
      </c>
    </row>
    <row r="461" s="61" customFormat="1" ht="18" customHeight="1" spans="1:6">
      <c r="A461" s="68">
        <v>2200501</v>
      </c>
      <c r="B461" s="68" t="s">
        <v>66</v>
      </c>
      <c r="C461" s="69">
        <v>0</v>
      </c>
      <c r="D461" s="69">
        <v>86</v>
      </c>
      <c r="E461" s="69">
        <v>114</v>
      </c>
      <c r="F461" s="70">
        <v>28</v>
      </c>
    </row>
    <row r="462" s="61" customFormat="1" ht="18" customHeight="1" spans="1:6">
      <c r="A462" s="68">
        <v>2200504</v>
      </c>
      <c r="B462" s="68" t="s">
        <v>440</v>
      </c>
      <c r="C462" s="69">
        <v>0</v>
      </c>
      <c r="D462" s="69">
        <v>183</v>
      </c>
      <c r="E462" s="69">
        <v>248</v>
      </c>
      <c r="F462" s="70">
        <v>65</v>
      </c>
    </row>
    <row r="463" s="61" customFormat="1" ht="18" customHeight="1" spans="1:6">
      <c r="A463" s="68">
        <v>2200506</v>
      </c>
      <c r="B463" s="68" t="s">
        <v>441</v>
      </c>
      <c r="C463" s="69">
        <v>0</v>
      </c>
      <c r="D463" s="69">
        <v>0</v>
      </c>
      <c r="E463" s="69">
        <v>17</v>
      </c>
      <c r="F463" s="70">
        <v>17</v>
      </c>
    </row>
    <row r="464" s="61" customFormat="1" ht="18" customHeight="1" spans="1:6">
      <c r="A464" s="68">
        <v>2200509</v>
      </c>
      <c r="B464" s="68" t="s">
        <v>442</v>
      </c>
      <c r="C464" s="69">
        <v>0</v>
      </c>
      <c r="D464" s="69">
        <v>190</v>
      </c>
      <c r="E464" s="69">
        <v>172</v>
      </c>
      <c r="F464" s="70">
        <v>-18</v>
      </c>
    </row>
    <row r="465" s="61" customFormat="1" ht="18" customHeight="1" spans="1:6">
      <c r="A465" s="68">
        <v>2200510</v>
      </c>
      <c r="B465" s="68" t="s">
        <v>443</v>
      </c>
      <c r="C465" s="69">
        <v>0</v>
      </c>
      <c r="D465" s="69">
        <v>63</v>
      </c>
      <c r="E465" s="69">
        <v>52</v>
      </c>
      <c r="F465" s="70">
        <v>-11</v>
      </c>
    </row>
    <row r="466" s="61" customFormat="1" ht="18" customHeight="1" spans="1:6">
      <c r="A466" s="68">
        <v>2200599</v>
      </c>
      <c r="B466" s="68" t="s">
        <v>444</v>
      </c>
      <c r="C466" s="69">
        <v>0</v>
      </c>
      <c r="D466" s="69">
        <v>31</v>
      </c>
      <c r="E466" s="69">
        <v>26</v>
      </c>
      <c r="F466" s="70">
        <v>-5</v>
      </c>
    </row>
    <row r="467" s="61" customFormat="1" ht="18" customHeight="1" spans="1:6">
      <c r="A467" s="68">
        <v>221</v>
      </c>
      <c r="B467" s="71" t="s">
        <v>445</v>
      </c>
      <c r="C467" s="69">
        <v>0</v>
      </c>
      <c r="D467" s="69">
        <v>44186</v>
      </c>
      <c r="E467" s="69">
        <v>13404</v>
      </c>
      <c r="F467" s="70">
        <v>-30782</v>
      </c>
    </row>
    <row r="468" s="61" customFormat="1" ht="18" customHeight="1" spans="1:6">
      <c r="A468" s="68">
        <v>22101</v>
      </c>
      <c r="B468" s="71" t="s">
        <v>446</v>
      </c>
      <c r="C468" s="69">
        <v>0</v>
      </c>
      <c r="D468" s="69">
        <v>1000</v>
      </c>
      <c r="E468" s="69">
        <v>365</v>
      </c>
      <c r="F468" s="70">
        <v>-635</v>
      </c>
    </row>
    <row r="469" s="61" customFormat="1" ht="18" customHeight="1" spans="1:6">
      <c r="A469" s="68">
        <v>2210103</v>
      </c>
      <c r="B469" s="68" t="s">
        <v>447</v>
      </c>
      <c r="C469" s="69">
        <v>0</v>
      </c>
      <c r="D469" s="69">
        <v>0</v>
      </c>
      <c r="E469" s="69">
        <v>265</v>
      </c>
      <c r="F469" s="70">
        <v>265</v>
      </c>
    </row>
    <row r="470" s="61" customFormat="1" ht="18" customHeight="1" spans="1:6">
      <c r="A470" s="68">
        <v>2210107</v>
      </c>
      <c r="B470" s="68" t="s">
        <v>448</v>
      </c>
      <c r="C470" s="69">
        <v>0</v>
      </c>
      <c r="D470" s="69">
        <v>1000</v>
      </c>
      <c r="E470" s="69">
        <v>100</v>
      </c>
      <c r="F470" s="70">
        <v>-900</v>
      </c>
    </row>
    <row r="471" s="61" customFormat="1" ht="18" customHeight="1" spans="1:6">
      <c r="A471" s="68">
        <v>22102</v>
      </c>
      <c r="B471" s="71" t="s">
        <v>449</v>
      </c>
      <c r="C471" s="69">
        <v>0</v>
      </c>
      <c r="D471" s="69">
        <v>43186</v>
      </c>
      <c r="E471" s="69">
        <v>13039</v>
      </c>
      <c r="F471" s="70">
        <v>-30147</v>
      </c>
    </row>
    <row r="472" s="61" customFormat="1" ht="18" customHeight="1" spans="1:6">
      <c r="A472" s="68">
        <v>2210201</v>
      </c>
      <c r="B472" s="68" t="s">
        <v>450</v>
      </c>
      <c r="C472" s="69">
        <v>0</v>
      </c>
      <c r="D472" s="69">
        <v>23066</v>
      </c>
      <c r="E472" s="69">
        <v>12952</v>
      </c>
      <c r="F472" s="70">
        <v>-10114</v>
      </c>
    </row>
    <row r="473" s="61" customFormat="1" ht="18" customHeight="1" spans="1:6">
      <c r="A473" s="68">
        <v>2210202</v>
      </c>
      <c r="B473" s="68" t="s">
        <v>451</v>
      </c>
      <c r="C473" s="69">
        <v>0</v>
      </c>
      <c r="D473" s="69">
        <v>120</v>
      </c>
      <c r="E473" s="69">
        <v>87</v>
      </c>
      <c r="F473" s="70">
        <v>-33</v>
      </c>
    </row>
    <row r="474" s="61" customFormat="1" ht="18" customHeight="1" spans="1:6">
      <c r="A474" s="68">
        <v>222</v>
      </c>
      <c r="B474" s="71" t="s">
        <v>452</v>
      </c>
      <c r="C474" s="69">
        <v>67</v>
      </c>
      <c r="D474" s="69">
        <v>2100</v>
      </c>
      <c r="E474" s="69">
        <v>134</v>
      </c>
      <c r="F474" s="70">
        <v>-2033</v>
      </c>
    </row>
    <row r="475" s="61" customFormat="1" ht="18" customHeight="1" spans="1:6">
      <c r="A475" s="68">
        <v>22201</v>
      </c>
      <c r="B475" s="71" t="s">
        <v>453</v>
      </c>
      <c r="C475" s="69">
        <v>67</v>
      </c>
      <c r="D475" s="69">
        <v>1500</v>
      </c>
      <c r="E475" s="69">
        <v>134</v>
      </c>
      <c r="F475" s="70">
        <v>-1433</v>
      </c>
    </row>
    <row r="476" s="61" customFormat="1" ht="18" customHeight="1" spans="1:6">
      <c r="A476" s="68">
        <v>2220199</v>
      </c>
      <c r="B476" s="68" t="s">
        <v>454</v>
      </c>
      <c r="C476" s="69">
        <v>67</v>
      </c>
      <c r="D476" s="69">
        <v>1500</v>
      </c>
      <c r="E476" s="69">
        <v>134</v>
      </c>
      <c r="F476" s="70">
        <v>-1433</v>
      </c>
    </row>
    <row r="477" s="61" customFormat="1" ht="18" customHeight="1" spans="1:6">
      <c r="A477" s="68">
        <v>224</v>
      </c>
      <c r="B477" s="71" t="s">
        <v>455</v>
      </c>
      <c r="C477" s="69">
        <v>1</v>
      </c>
      <c r="D477" s="69">
        <v>1745</v>
      </c>
      <c r="E477" s="69">
        <v>4890</v>
      </c>
      <c r="F477" s="70">
        <v>3144</v>
      </c>
    </row>
    <row r="478" s="61" customFormat="1" ht="18" customHeight="1" spans="1:6">
      <c r="A478" s="68">
        <v>22401</v>
      </c>
      <c r="B478" s="71" t="s">
        <v>456</v>
      </c>
      <c r="C478" s="69">
        <v>1</v>
      </c>
      <c r="D478" s="69">
        <v>1745</v>
      </c>
      <c r="E478" s="69">
        <v>2142</v>
      </c>
      <c r="F478" s="70">
        <v>396</v>
      </c>
    </row>
    <row r="479" s="61" customFormat="1" ht="18" customHeight="1" spans="1:6">
      <c r="A479" s="68" t="s">
        <v>457</v>
      </c>
      <c r="B479" s="68" t="s">
        <v>66</v>
      </c>
      <c r="C479" s="69">
        <v>1</v>
      </c>
      <c r="D479" s="69">
        <v>918</v>
      </c>
      <c r="E479" s="69">
        <v>1022</v>
      </c>
      <c r="F479" s="70">
        <v>103</v>
      </c>
    </row>
    <row r="480" s="61" customFormat="1" ht="18" customHeight="1" spans="1:6">
      <c r="A480" s="68" t="s">
        <v>458</v>
      </c>
      <c r="B480" s="68" t="s">
        <v>67</v>
      </c>
      <c r="C480" s="69">
        <v>0</v>
      </c>
      <c r="D480" s="69">
        <v>800</v>
      </c>
      <c r="E480" s="69">
        <v>1011</v>
      </c>
      <c r="F480" s="70">
        <v>211</v>
      </c>
    </row>
    <row r="481" s="61" customFormat="1" ht="18" customHeight="1" spans="1:6">
      <c r="A481" s="68" t="s">
        <v>459</v>
      </c>
      <c r="B481" s="68" t="s">
        <v>70</v>
      </c>
      <c r="C481" s="69">
        <v>0</v>
      </c>
      <c r="D481" s="69">
        <v>27</v>
      </c>
      <c r="E481" s="69">
        <v>75</v>
      </c>
      <c r="F481" s="70">
        <v>48</v>
      </c>
    </row>
    <row r="482" s="61" customFormat="1" ht="18" customHeight="1" spans="1:6">
      <c r="A482" s="68" t="s">
        <v>460</v>
      </c>
      <c r="B482" s="68" t="s">
        <v>461</v>
      </c>
      <c r="C482" s="69">
        <v>0</v>
      </c>
      <c r="D482" s="69">
        <v>0</v>
      </c>
      <c r="E482" s="69">
        <v>34</v>
      </c>
      <c r="F482" s="70">
        <v>34</v>
      </c>
    </row>
    <row r="483" s="61" customFormat="1" ht="18" customHeight="1" spans="1:6">
      <c r="A483" s="68">
        <v>22407</v>
      </c>
      <c r="B483" s="71" t="s">
        <v>462</v>
      </c>
      <c r="C483" s="69">
        <v>0</v>
      </c>
      <c r="D483" s="69">
        <v>0</v>
      </c>
      <c r="E483" s="69">
        <v>2748</v>
      </c>
      <c r="F483" s="70">
        <v>2748</v>
      </c>
    </row>
    <row r="484" s="61" customFormat="1" ht="18" customHeight="1" spans="1:6">
      <c r="A484" s="68">
        <v>2240799</v>
      </c>
      <c r="B484" s="68" t="s">
        <v>463</v>
      </c>
      <c r="C484" s="69">
        <v>0</v>
      </c>
      <c r="D484" s="69">
        <v>0</v>
      </c>
      <c r="E484" s="69">
        <v>2748</v>
      </c>
      <c r="F484" s="70">
        <v>2748</v>
      </c>
    </row>
    <row r="485" s="61" customFormat="1" ht="18" customHeight="1" spans="1:6">
      <c r="A485" s="68">
        <v>229</v>
      </c>
      <c r="B485" s="71" t="s">
        <v>464</v>
      </c>
      <c r="C485" s="69">
        <v>3676</v>
      </c>
      <c r="D485" s="69">
        <v>46770</v>
      </c>
      <c r="E485" s="69">
        <v>5194</v>
      </c>
      <c r="F485" s="70">
        <v>-45252</v>
      </c>
    </row>
    <row r="486" s="61" customFormat="1" ht="18" customHeight="1" spans="1:6">
      <c r="A486" s="68">
        <v>22999</v>
      </c>
      <c r="B486" s="71" t="s">
        <v>465</v>
      </c>
      <c r="C486" s="69">
        <v>3676</v>
      </c>
      <c r="D486" s="69">
        <v>11770</v>
      </c>
      <c r="E486" s="69">
        <v>5194</v>
      </c>
      <c r="F486" s="70">
        <v>-10252</v>
      </c>
    </row>
    <row r="487" s="61" customFormat="1" ht="18" customHeight="1" spans="1:6">
      <c r="A487" s="68">
        <v>2299901</v>
      </c>
      <c r="B487" s="68" t="s">
        <v>466</v>
      </c>
      <c r="C487" s="69">
        <v>3676</v>
      </c>
      <c r="D487" s="69">
        <v>11770</v>
      </c>
      <c r="E487" s="69">
        <v>5194</v>
      </c>
      <c r="F487" s="70">
        <v>-10252</v>
      </c>
    </row>
    <row r="488" s="61" customFormat="1" ht="18" customHeight="1" spans="1:6">
      <c r="A488" s="68">
        <v>232</v>
      </c>
      <c r="B488" s="71" t="s">
        <v>467</v>
      </c>
      <c r="C488" s="69">
        <v>0</v>
      </c>
      <c r="D488" s="69">
        <v>20000</v>
      </c>
      <c r="E488" s="69">
        <v>19437</v>
      </c>
      <c r="F488" s="70">
        <v>-563</v>
      </c>
    </row>
    <row r="489" s="61" customFormat="1" ht="18" customHeight="1" spans="1:6">
      <c r="A489" s="68">
        <v>23203</v>
      </c>
      <c r="B489" s="71" t="s">
        <v>468</v>
      </c>
      <c r="C489" s="69">
        <v>0</v>
      </c>
      <c r="D489" s="69">
        <v>20000</v>
      </c>
      <c r="E489" s="69">
        <v>19437</v>
      </c>
      <c r="F489" s="70">
        <v>-563</v>
      </c>
    </row>
    <row r="490" s="61" customFormat="1" ht="18" customHeight="1" spans="1:6">
      <c r="A490" s="68">
        <v>2320301</v>
      </c>
      <c r="B490" s="68" t="s">
        <v>469</v>
      </c>
      <c r="C490" s="69">
        <v>0</v>
      </c>
      <c r="D490" s="69">
        <v>20000</v>
      </c>
      <c r="E490" s="69">
        <v>19437</v>
      </c>
      <c r="F490" s="70">
        <v>-563</v>
      </c>
    </row>
  </sheetData>
  <autoFilter ref="A4:F490">
    <extLst/>
  </autoFilter>
  <mergeCells count="2">
    <mergeCell ref="A1:F1"/>
    <mergeCell ref="A2:C2"/>
  </mergeCells>
  <pageMargins left="0.708661417322835" right="0.708661417322835" top="0.748031496062992" bottom="0.748031496062992" header="0.31496062992126" footer="0.31496062992126"/>
  <pageSetup paperSize="9" scale="95" fitToHeight="100" orientation="portrait"/>
  <headerFooter>
    <oddHeader>&amp;L&amp;10附表3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13" sqref="C13"/>
    </sheetView>
  </sheetViews>
  <sheetFormatPr defaultColWidth="19.375" defaultRowHeight="13.5" outlineLevelCol="3"/>
  <cols>
    <col min="1" max="1" width="28.875" style="48" customWidth="1"/>
    <col min="2" max="4" width="19.5" style="48" customWidth="1"/>
    <col min="5" max="16384" width="19.375" style="48"/>
  </cols>
  <sheetData>
    <row r="1" ht="39" customHeight="1" spans="1:4">
      <c r="A1" s="49" t="s">
        <v>470</v>
      </c>
      <c r="B1" s="49"/>
      <c r="C1" s="49"/>
      <c r="D1" s="49"/>
    </row>
    <row r="2" s="46" customFormat="1" ht="12" spans="1:2">
      <c r="A2" s="50"/>
      <c r="B2" s="50"/>
    </row>
    <row r="3" s="46" customFormat="1" ht="20.25" customHeight="1" spans="1:4">
      <c r="A3" s="51" t="s">
        <v>471</v>
      </c>
      <c r="C3" s="52"/>
      <c r="D3" s="52" t="s">
        <v>472</v>
      </c>
    </row>
    <row r="4" s="47" customFormat="1" ht="34.5" customHeight="1" spans="1:4">
      <c r="A4" s="53" t="s">
        <v>473</v>
      </c>
      <c r="B4" s="54" t="s">
        <v>60</v>
      </c>
      <c r="C4" s="55" t="s">
        <v>61</v>
      </c>
      <c r="D4" s="55" t="s">
        <v>474</v>
      </c>
    </row>
    <row r="5" s="46" customFormat="1" ht="34.5" customHeight="1" spans="1:4">
      <c r="A5" s="56" t="s">
        <v>475</v>
      </c>
      <c r="B5" s="57">
        <v>6083</v>
      </c>
      <c r="C5" s="58">
        <v>7912</v>
      </c>
      <c r="D5" s="58">
        <v>66</v>
      </c>
    </row>
    <row r="6" s="46" customFormat="1" ht="34.5" customHeight="1" spans="1:4">
      <c r="A6" s="56" t="s">
        <v>476</v>
      </c>
      <c r="B6" s="57">
        <v>4493</v>
      </c>
      <c r="C6" s="58">
        <v>6324</v>
      </c>
      <c r="D6" s="58">
        <v>7</v>
      </c>
    </row>
    <row r="7" s="46" customFormat="1" ht="34.5" customHeight="1" spans="1:4">
      <c r="A7" s="56" t="s">
        <v>477</v>
      </c>
      <c r="B7" s="57">
        <v>11316</v>
      </c>
      <c r="C7" s="58">
        <v>14509</v>
      </c>
      <c r="D7" s="58">
        <v>349</v>
      </c>
    </row>
    <row r="8" s="46" customFormat="1" ht="34.5" customHeight="1" spans="1:4">
      <c r="A8" s="56" t="s">
        <v>478</v>
      </c>
      <c r="B8" s="57">
        <v>10466</v>
      </c>
      <c r="C8" s="58">
        <v>12195</v>
      </c>
      <c r="D8" s="58">
        <v>88</v>
      </c>
    </row>
    <row r="9" s="46" customFormat="1" ht="34.5" customHeight="1" spans="1:4">
      <c r="A9" s="56" t="s">
        <v>479</v>
      </c>
      <c r="B9" s="57">
        <v>12712</v>
      </c>
      <c r="C9" s="58">
        <v>13358</v>
      </c>
      <c r="D9" s="58">
        <v>118</v>
      </c>
    </row>
    <row r="10" s="46" customFormat="1" ht="34.5" customHeight="1" spans="1:4">
      <c r="A10" s="56" t="s">
        <v>480</v>
      </c>
      <c r="B10" s="57">
        <v>20893</v>
      </c>
      <c r="C10" s="58">
        <v>39264</v>
      </c>
      <c r="D10" s="58">
        <v>858</v>
      </c>
    </row>
    <row r="11" s="46" customFormat="1" ht="34.5" customHeight="1" spans="1:4">
      <c r="A11" s="56" t="s">
        <v>481</v>
      </c>
      <c r="B11" s="57">
        <v>23923</v>
      </c>
      <c r="C11" s="58">
        <v>27537</v>
      </c>
      <c r="D11" s="58">
        <v>231</v>
      </c>
    </row>
    <row r="12" s="46" customFormat="1" ht="34.5" customHeight="1" spans="1:4">
      <c r="A12" s="56" t="s">
        <v>482</v>
      </c>
      <c r="B12" s="57">
        <v>24336</v>
      </c>
      <c r="C12" s="58">
        <v>37205</v>
      </c>
      <c r="D12" s="58">
        <v>2658</v>
      </c>
    </row>
    <row r="13" s="46" customFormat="1" ht="34.5" customHeight="1" spans="1:4">
      <c r="A13" s="56" t="s">
        <v>483</v>
      </c>
      <c r="B13" s="57">
        <v>27178</v>
      </c>
      <c r="C13" s="58">
        <v>34696</v>
      </c>
      <c r="D13" s="58">
        <v>2639</v>
      </c>
    </row>
    <row r="14" s="46" customFormat="1" ht="34.5" customHeight="1" spans="1:4">
      <c r="A14" s="59" t="s">
        <v>53</v>
      </c>
      <c r="B14" s="60">
        <f>SUM(B5:B13)</f>
        <v>141400</v>
      </c>
      <c r="C14" s="60">
        <f t="shared" ref="C14:D14" si="0">SUM(C5:C13)</f>
        <v>193000</v>
      </c>
      <c r="D14" s="60">
        <f t="shared" si="0"/>
        <v>7014</v>
      </c>
    </row>
  </sheetData>
  <mergeCells count="1">
    <mergeCell ref="A1:D1"/>
  </mergeCells>
  <pageMargins left="0.7" right="0.7" top="0.75" bottom="0.75" header="0.3" footer="0.3"/>
  <pageSetup paperSize="9" orientation="portrait"/>
  <headerFooter>
    <oddHeader>&amp;L&amp;10附表4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4"/>
  <sheetViews>
    <sheetView tabSelected="1" workbookViewId="0">
      <selection activeCell="D15" sqref="D15"/>
    </sheetView>
  </sheetViews>
  <sheetFormatPr defaultColWidth="9" defaultRowHeight="13.5"/>
  <cols>
    <col min="1" max="1" width="20.625" customWidth="1"/>
    <col min="2" max="3" width="12.625" customWidth="1"/>
    <col min="4" max="4" width="30.125" customWidth="1"/>
    <col min="5" max="6" width="12.625" customWidth="1"/>
    <col min="7" max="250" width="9" style="43"/>
  </cols>
  <sheetData>
    <row r="1" ht="25.5" spans="1:6">
      <c r="A1" s="25" t="s">
        <v>484</v>
      </c>
      <c r="B1" s="25"/>
      <c r="C1" s="25"/>
      <c r="D1" s="25"/>
      <c r="E1" s="25"/>
      <c r="F1" s="25"/>
    </row>
    <row r="2" ht="15.75" customHeight="1" spans="1:6">
      <c r="A2" s="26"/>
      <c r="B2" s="26"/>
      <c r="C2" s="26"/>
      <c r="F2" s="44" t="s">
        <v>56</v>
      </c>
    </row>
    <row r="3" s="21" customFormat="1" ht="20.1" customHeight="1" spans="1:250">
      <c r="A3" s="29" t="s">
        <v>2</v>
      </c>
      <c r="B3" s="29" t="s">
        <v>60</v>
      </c>
      <c r="C3" s="29" t="s">
        <v>61</v>
      </c>
      <c r="D3" s="29" t="s">
        <v>485</v>
      </c>
      <c r="E3" s="29" t="s">
        <v>60</v>
      </c>
      <c r="F3" s="29" t="s">
        <v>61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</row>
    <row r="4" s="22" customFormat="1" ht="20.1" customHeight="1" spans="1:250">
      <c r="A4" s="32" t="s">
        <v>486</v>
      </c>
      <c r="B4" s="32">
        <v>545800</v>
      </c>
      <c r="C4" s="32">
        <v>837100</v>
      </c>
      <c r="D4" s="32" t="s">
        <v>487</v>
      </c>
      <c r="E4" s="32">
        <v>112500</v>
      </c>
      <c r="F4" s="32">
        <v>256900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</row>
    <row r="5" s="22" customFormat="1" ht="20.1" customHeight="1" spans="1:250">
      <c r="A5" s="32" t="s">
        <v>488</v>
      </c>
      <c r="B5" s="32">
        <v>32000</v>
      </c>
      <c r="C5" s="32">
        <v>0</v>
      </c>
      <c r="D5" s="32" t="s">
        <v>489</v>
      </c>
      <c r="E5" s="32">
        <v>857482</v>
      </c>
      <c r="F5" s="32">
        <v>234568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="22" customFormat="1" ht="20.1" customHeight="1" spans="1:250">
      <c r="A6" s="32" t="s">
        <v>490</v>
      </c>
      <c r="B6" s="32">
        <v>320</v>
      </c>
      <c r="C6" s="32">
        <v>0</v>
      </c>
      <c r="D6" s="32" t="s">
        <v>491</v>
      </c>
      <c r="E6" s="32">
        <v>500</v>
      </c>
      <c r="F6" s="32">
        <v>1144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="22" customFormat="1" ht="20.1" customHeight="1" spans="1:250">
      <c r="A7" s="32" t="s">
        <v>492</v>
      </c>
      <c r="B7" s="32">
        <v>1300</v>
      </c>
      <c r="C7" s="32">
        <v>1000</v>
      </c>
      <c r="D7" s="32" t="s">
        <v>493</v>
      </c>
      <c r="E7" s="32">
        <v>38400</v>
      </c>
      <c r="F7" s="32">
        <v>397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</row>
    <row r="8" s="22" customFormat="1" ht="20.1" customHeight="1" spans="1:250">
      <c r="A8" s="32" t="s">
        <v>494</v>
      </c>
      <c r="B8" s="32">
        <v>7000</v>
      </c>
      <c r="C8" s="32">
        <v>3800</v>
      </c>
      <c r="D8" s="32" t="s">
        <v>495</v>
      </c>
      <c r="E8" s="32">
        <v>13600</v>
      </c>
      <c r="F8" s="32">
        <v>47590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</row>
    <row r="9" s="22" customFormat="1" ht="20.1" customHeight="1" spans="1:250">
      <c r="A9" s="35" t="s">
        <v>496</v>
      </c>
      <c r="B9" s="35">
        <v>568000</v>
      </c>
      <c r="C9" s="35">
        <v>22100</v>
      </c>
      <c r="D9" s="32" t="s">
        <v>497</v>
      </c>
      <c r="E9" s="32">
        <v>26000</v>
      </c>
      <c r="F9" s="32">
        <v>353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</row>
    <row r="10" s="22" customFormat="1" ht="20.1" customHeight="1" spans="1:250">
      <c r="A10" s="35" t="s">
        <v>498</v>
      </c>
      <c r="B10" s="35">
        <v>0</v>
      </c>
      <c r="C10" s="35">
        <v>80000</v>
      </c>
      <c r="D10" s="32" t="s">
        <v>499</v>
      </c>
      <c r="E10" s="32">
        <v>25000</v>
      </c>
      <c r="F10" s="32">
        <v>52837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</row>
    <row r="11" s="22" customFormat="1" ht="20.1" customHeight="1" spans="1:250">
      <c r="A11" s="35" t="s">
        <v>59</v>
      </c>
      <c r="B11" s="35">
        <v>90482</v>
      </c>
      <c r="C11" s="35">
        <v>86133</v>
      </c>
      <c r="D11" s="45" t="s">
        <v>500</v>
      </c>
      <c r="E11" s="32">
        <v>800</v>
      </c>
      <c r="F11" s="32">
        <v>927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</row>
    <row r="12" s="22" customFormat="1" ht="20.1" customHeight="1" spans="1:250">
      <c r="A12" s="37"/>
      <c r="B12" s="37"/>
      <c r="C12" s="37"/>
      <c r="D12" s="45" t="s">
        <v>501</v>
      </c>
      <c r="E12" s="32">
        <v>5600</v>
      </c>
      <c r="F12" s="32">
        <v>10405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</row>
    <row r="13" s="22" customFormat="1" ht="20.1" customHeight="1" spans="1:250">
      <c r="A13" s="32"/>
      <c r="B13" s="32"/>
      <c r="C13" s="32"/>
      <c r="D13" s="45" t="s">
        <v>502</v>
      </c>
      <c r="E13" s="32">
        <v>70000</v>
      </c>
      <c r="F13" s="32">
        <v>158266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</row>
    <row r="14" s="22" customFormat="1" ht="20.1" customHeight="1" spans="1:250">
      <c r="A14" s="38"/>
      <c r="B14" s="38"/>
      <c r="C14" s="38"/>
      <c r="D14" s="45" t="s">
        <v>503</v>
      </c>
      <c r="E14" s="32">
        <v>62100</v>
      </c>
      <c r="F14" s="32">
        <v>14156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</row>
    <row r="15" s="22" customFormat="1" ht="20.1" customHeight="1" spans="1:250">
      <c r="A15" s="38"/>
      <c r="B15" s="38"/>
      <c r="C15" s="38"/>
      <c r="D15" s="32" t="s">
        <v>504</v>
      </c>
      <c r="E15" s="32">
        <v>0</v>
      </c>
      <c r="F15" s="32">
        <v>158600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</row>
    <row r="16" s="22" customFormat="1" ht="20.1" customHeight="1" spans="1:250">
      <c r="A16" s="32"/>
      <c r="B16" s="32"/>
      <c r="C16" s="32"/>
      <c r="D16" s="32" t="s">
        <v>505</v>
      </c>
      <c r="E16" s="32">
        <v>24400</v>
      </c>
      <c r="F16" s="32">
        <v>1320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</row>
    <row r="17" s="22" customFormat="1" ht="20.1" customHeight="1" spans="1:250">
      <c r="A17" s="32"/>
      <c r="B17" s="32"/>
      <c r="C17" s="32"/>
      <c r="D17" s="32" t="s">
        <v>506</v>
      </c>
      <c r="E17" s="32">
        <v>220</v>
      </c>
      <c r="F17" s="32">
        <v>202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</row>
    <row r="18" s="22" customFormat="1" ht="20.1" customHeight="1" spans="1:250">
      <c r="A18" s="38"/>
      <c r="B18" s="38"/>
      <c r="C18" s="38"/>
      <c r="D18" s="45" t="s">
        <v>507</v>
      </c>
      <c r="E18" s="32">
        <v>0</v>
      </c>
      <c r="F18" s="32">
        <v>80000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</row>
    <row r="19" s="22" customFormat="1" ht="20.1" customHeight="1" spans="1:250">
      <c r="A19" s="32"/>
      <c r="B19" s="32"/>
      <c r="C19" s="32"/>
      <c r="D19" s="32" t="s">
        <v>508</v>
      </c>
      <c r="E19" s="32">
        <v>7000</v>
      </c>
      <c r="F19" s="32">
        <v>6120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</row>
    <row r="20" s="22" customFormat="1" ht="20.1" customHeight="1" spans="1:250">
      <c r="A20" s="32"/>
      <c r="B20" s="32"/>
      <c r="C20" s="32"/>
      <c r="D20" s="32" t="s">
        <v>509</v>
      </c>
      <c r="E20" s="32">
        <v>1300</v>
      </c>
      <c r="F20" s="32">
        <v>2204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</row>
    <row r="21" s="22" customFormat="1" ht="20.1" customHeight="1" spans="1:250">
      <c r="A21" s="32"/>
      <c r="B21" s="32"/>
      <c r="C21" s="32"/>
      <c r="D21" s="32" t="s">
        <v>510</v>
      </c>
      <c r="E21" s="32">
        <v>0</v>
      </c>
      <c r="F21" s="32">
        <v>3773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</row>
    <row r="22" s="22" customFormat="1" ht="20.1" customHeight="1" spans="1:250">
      <c r="A22" s="32"/>
      <c r="B22" s="32"/>
      <c r="C22" s="32"/>
      <c r="D22" s="32" t="s">
        <v>511</v>
      </c>
      <c r="E22" s="32">
        <v>0</v>
      </c>
      <c r="F22" s="32">
        <v>371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</row>
    <row r="23" s="21" customFormat="1" ht="20.1" customHeight="1" spans="1:250">
      <c r="A23" s="29" t="s">
        <v>53</v>
      </c>
      <c r="B23" s="39">
        <f>SUM(B4:B22)</f>
        <v>1244902</v>
      </c>
      <c r="C23" s="39">
        <f>SUM(C4:C22)</f>
        <v>1030133</v>
      </c>
      <c r="D23" s="29" t="s">
        <v>53</v>
      </c>
      <c r="E23" s="39">
        <f>SUM(E4:E22)</f>
        <v>1244902</v>
      </c>
      <c r="F23" s="39">
        <f>SUM(F4:F22)</f>
        <v>1030133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</row>
    <row r="24" spans="1:6">
      <c r="A24" s="40" t="s">
        <v>512</v>
      </c>
      <c r="B24" s="41"/>
      <c r="C24" s="41"/>
      <c r="D24" s="41"/>
      <c r="E24" s="41"/>
      <c r="F24" s="42"/>
    </row>
  </sheetData>
  <mergeCells count="2">
    <mergeCell ref="A1:F1"/>
    <mergeCell ref="A24:F24"/>
  </mergeCells>
  <pageMargins left="0.708661417322835" right="0.708661417322835" top="0.748031496062992" bottom="0.748031496062992" header="0.31496062992126" footer="0.31496062992126"/>
  <pageSetup paperSize="9" scale="88" orientation="portrait"/>
  <headerFooter>
    <oddHeader>&amp;L&amp;10附表5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5"/>
  <sheetViews>
    <sheetView workbookViewId="0">
      <selection activeCell="A25" sqref="A25:F25"/>
    </sheetView>
  </sheetViews>
  <sheetFormatPr defaultColWidth="9" defaultRowHeight="13.5"/>
  <cols>
    <col min="1" max="1" width="20.625" customWidth="1"/>
    <col min="2" max="3" width="12.625" customWidth="1"/>
    <col min="4" max="4" width="20.625" style="23" customWidth="1"/>
    <col min="5" max="6" width="12.625" customWidth="1"/>
    <col min="7" max="251" width="9" style="24"/>
  </cols>
  <sheetData>
    <row r="1" ht="25.5" spans="1:6">
      <c r="A1" s="25" t="s">
        <v>513</v>
      </c>
      <c r="B1" s="25"/>
      <c r="C1" s="25"/>
      <c r="D1" s="25"/>
      <c r="E1" s="25"/>
      <c r="F1" s="25"/>
    </row>
    <row r="2" spans="1:5">
      <c r="A2" s="26"/>
      <c r="B2" s="26"/>
      <c r="C2" s="26"/>
      <c r="D2" s="27"/>
      <c r="E2" s="26"/>
    </row>
    <row r="3" spans="1:6">
      <c r="A3" s="26"/>
      <c r="B3" s="26"/>
      <c r="C3" s="26"/>
      <c r="F3" s="28" t="s">
        <v>56</v>
      </c>
    </row>
    <row r="4" s="21" customFormat="1" ht="20.1" customHeight="1" spans="1:251">
      <c r="A4" s="29" t="s">
        <v>2</v>
      </c>
      <c r="B4" s="29" t="s">
        <v>60</v>
      </c>
      <c r="C4" s="29" t="s">
        <v>61</v>
      </c>
      <c r="D4" s="30" t="s">
        <v>485</v>
      </c>
      <c r="E4" s="29" t="s">
        <v>60</v>
      </c>
      <c r="F4" s="29" t="s">
        <v>61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</row>
    <row r="5" s="22" customFormat="1" ht="20.1" customHeight="1" spans="1:251">
      <c r="A5" s="32" t="s">
        <v>486</v>
      </c>
      <c r="B5" s="32">
        <v>545800</v>
      </c>
      <c r="C5" s="32">
        <v>837100</v>
      </c>
      <c r="D5" s="33" t="s">
        <v>487</v>
      </c>
      <c r="E5" s="32">
        <v>112500</v>
      </c>
      <c r="F5" s="32">
        <v>256900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="22" customFormat="1" ht="20.1" customHeight="1" spans="1:251">
      <c r="A6" s="32" t="s">
        <v>488</v>
      </c>
      <c r="B6" s="32">
        <v>32000</v>
      </c>
      <c r="C6" s="32">
        <v>0</v>
      </c>
      <c r="D6" s="33" t="s">
        <v>489</v>
      </c>
      <c r="E6" s="32">
        <v>714220</v>
      </c>
      <c r="F6" s="32">
        <v>187033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="22" customFormat="1" ht="20.1" customHeight="1" spans="1:251">
      <c r="A7" s="32" t="s">
        <v>490</v>
      </c>
      <c r="B7" s="32">
        <v>320</v>
      </c>
      <c r="C7" s="32">
        <v>0</v>
      </c>
      <c r="D7" s="33" t="s">
        <v>491</v>
      </c>
      <c r="E7" s="32">
        <v>500</v>
      </c>
      <c r="F7" s="32">
        <v>1144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s="22" customFormat="1" ht="20.1" customHeight="1" spans="1:251">
      <c r="A8" s="32" t="s">
        <v>492</v>
      </c>
      <c r="B8" s="32">
        <v>1300</v>
      </c>
      <c r="C8" s="32">
        <v>1000</v>
      </c>
      <c r="D8" s="33" t="s">
        <v>493</v>
      </c>
      <c r="E8" s="32">
        <v>38400</v>
      </c>
      <c r="F8" s="32">
        <v>397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</row>
    <row r="9" s="22" customFormat="1" ht="20.1" customHeight="1" spans="1:251">
      <c r="A9" s="32" t="s">
        <v>494</v>
      </c>
      <c r="B9" s="32">
        <v>7000</v>
      </c>
      <c r="C9" s="32">
        <v>3800</v>
      </c>
      <c r="D9" s="33" t="s">
        <v>495</v>
      </c>
      <c r="E9" s="32">
        <v>13600</v>
      </c>
      <c r="F9" s="32">
        <v>47590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</row>
    <row r="10" s="22" customFormat="1" ht="20.1" customHeight="1" spans="1:251">
      <c r="A10" s="35" t="s">
        <v>496</v>
      </c>
      <c r="B10" s="35">
        <v>568000</v>
      </c>
      <c r="C10" s="35">
        <v>22100</v>
      </c>
      <c r="D10" s="33" t="s">
        <v>497</v>
      </c>
      <c r="E10" s="32">
        <v>26000</v>
      </c>
      <c r="F10" s="32">
        <v>353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</row>
    <row r="11" s="22" customFormat="1" ht="20.1" customHeight="1" spans="1:251">
      <c r="A11" s="35" t="s">
        <v>498</v>
      </c>
      <c r="B11" s="35">
        <v>0</v>
      </c>
      <c r="C11" s="35">
        <v>80000</v>
      </c>
      <c r="D11" s="33" t="s">
        <v>499</v>
      </c>
      <c r="E11" s="32">
        <v>25000</v>
      </c>
      <c r="F11" s="32">
        <v>52837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</row>
    <row r="12" s="22" customFormat="1" ht="20.1" customHeight="1" spans="1:251">
      <c r="A12" s="35" t="s">
        <v>59</v>
      </c>
      <c r="B12" s="35">
        <v>82520</v>
      </c>
      <c r="C12" s="35">
        <v>79498</v>
      </c>
      <c r="D12" s="36" t="s">
        <v>500</v>
      </c>
      <c r="E12" s="32">
        <v>800</v>
      </c>
      <c r="F12" s="32">
        <v>927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s="22" customFormat="1" ht="20.1" customHeight="1" spans="1:251">
      <c r="A13" s="37"/>
      <c r="B13" s="37"/>
      <c r="C13" s="37"/>
      <c r="D13" s="36" t="s">
        <v>501</v>
      </c>
      <c r="E13" s="32">
        <v>5600</v>
      </c>
      <c r="F13" s="32">
        <v>10405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</row>
    <row r="14" s="22" customFormat="1" ht="20.1" customHeight="1" spans="1:251">
      <c r="A14" s="32"/>
      <c r="B14" s="32"/>
      <c r="C14" s="32"/>
      <c r="D14" s="36" t="s">
        <v>502</v>
      </c>
      <c r="E14" s="32">
        <v>70000</v>
      </c>
      <c r="F14" s="32">
        <v>158266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</row>
    <row r="15" s="22" customFormat="1" ht="20.1" customHeight="1" spans="1:251">
      <c r="A15" s="38"/>
      <c r="B15" s="38"/>
      <c r="C15" s="38"/>
      <c r="D15" s="33" t="s">
        <v>514</v>
      </c>
      <c r="E15" s="32">
        <v>0</v>
      </c>
      <c r="F15" s="32">
        <v>158600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</row>
    <row r="16" s="22" customFormat="1" ht="20.1" customHeight="1" spans="1:251">
      <c r="A16" s="32"/>
      <c r="B16" s="32"/>
      <c r="C16" s="32"/>
      <c r="D16" s="33" t="s">
        <v>505</v>
      </c>
      <c r="E16" s="32">
        <v>24400</v>
      </c>
      <c r="F16" s="32">
        <v>1320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</row>
    <row r="17" s="22" customFormat="1" ht="20.1" customHeight="1" spans="1:251">
      <c r="A17" s="32"/>
      <c r="B17" s="32"/>
      <c r="C17" s="32"/>
      <c r="D17" s="33" t="s">
        <v>506</v>
      </c>
      <c r="E17" s="32">
        <v>220</v>
      </c>
      <c r="F17" s="32">
        <v>202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</row>
    <row r="18" s="22" customFormat="1" ht="20.1" customHeight="1" spans="1:251">
      <c r="A18" s="38"/>
      <c r="B18" s="38"/>
      <c r="C18" s="38"/>
      <c r="D18" s="36" t="s">
        <v>507</v>
      </c>
      <c r="E18" s="32">
        <v>0</v>
      </c>
      <c r="F18" s="32">
        <v>80000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</row>
    <row r="19" s="22" customFormat="1" ht="20.1" customHeight="1" spans="1:251">
      <c r="A19" s="32"/>
      <c r="B19" s="32"/>
      <c r="C19" s="32"/>
      <c r="D19" s="33" t="s">
        <v>508</v>
      </c>
      <c r="E19" s="32">
        <v>7000</v>
      </c>
      <c r="F19" s="32">
        <v>6120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</row>
    <row r="20" s="22" customFormat="1" ht="20.1" customHeight="1" spans="1:251">
      <c r="A20" s="32"/>
      <c r="B20" s="32"/>
      <c r="C20" s="32"/>
      <c r="D20" s="33" t="s">
        <v>509</v>
      </c>
      <c r="E20" s="32">
        <v>1300</v>
      </c>
      <c r="F20" s="32">
        <v>2204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</row>
    <row r="21" s="22" customFormat="1" ht="20.1" customHeight="1" spans="1:251">
      <c r="A21" s="32"/>
      <c r="B21" s="32"/>
      <c r="C21" s="32"/>
      <c r="D21" s="33" t="s">
        <v>515</v>
      </c>
      <c r="E21" s="32">
        <v>197400</v>
      </c>
      <c r="F21" s="32">
        <v>55056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</row>
    <row r="22" s="22" customFormat="1" ht="20.1" customHeight="1" spans="1:251">
      <c r="A22" s="32"/>
      <c r="B22" s="32"/>
      <c r="C22" s="32"/>
      <c r="D22" s="33" t="s">
        <v>510</v>
      </c>
      <c r="E22" s="32">
        <v>0</v>
      </c>
      <c r="F22" s="32">
        <v>3773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</row>
    <row r="23" s="22" customFormat="1" ht="20.1" customHeight="1" spans="1:251">
      <c r="A23" s="32"/>
      <c r="B23" s="32"/>
      <c r="C23" s="32"/>
      <c r="D23" s="33" t="s">
        <v>511</v>
      </c>
      <c r="E23" s="32">
        <v>0</v>
      </c>
      <c r="F23" s="32">
        <v>371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</row>
    <row r="24" s="22" customFormat="1" ht="20.1" customHeight="1" spans="1:251">
      <c r="A24" s="29" t="s">
        <v>53</v>
      </c>
      <c r="B24" s="39">
        <f>SUM(B5:B23)</f>
        <v>1236940</v>
      </c>
      <c r="C24" s="39">
        <f>SUM(C5:C23)</f>
        <v>1023498</v>
      </c>
      <c r="D24" s="30" t="s">
        <v>53</v>
      </c>
      <c r="E24" s="39">
        <f>SUM(E5:E23)</f>
        <v>1236940</v>
      </c>
      <c r="F24" s="39">
        <f>SUM(F5:F23)</f>
        <v>1023498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</row>
    <row r="25" spans="1:6">
      <c r="A25" s="40" t="s">
        <v>512</v>
      </c>
      <c r="B25" s="41"/>
      <c r="C25" s="41"/>
      <c r="D25" s="41"/>
      <c r="E25" s="41"/>
      <c r="F25" s="42"/>
    </row>
  </sheetData>
  <mergeCells count="2">
    <mergeCell ref="A1:F1"/>
    <mergeCell ref="A25:F25"/>
  </mergeCells>
  <pageMargins left="0.708661417322835" right="0.708661417322835" top="0.748031496062992" bottom="0.748031496062992" header="0.31496062992126" footer="0.31496062992126"/>
  <pageSetup paperSize="9" scale="97" orientation="portrait"/>
  <headerFooter>
    <oddHeader>&amp;L&amp;10附表6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22"/>
  <sheetViews>
    <sheetView workbookViewId="0">
      <selection activeCell="J7" sqref="J7"/>
    </sheetView>
  </sheetViews>
  <sheetFormatPr defaultColWidth="9" defaultRowHeight="14.25"/>
  <cols>
    <col min="1" max="1" width="7.125" style="1" customWidth="1"/>
    <col min="2" max="2" width="23.75" style="1" customWidth="1"/>
    <col min="3" max="3" width="9.875" style="1" customWidth="1"/>
    <col min="4" max="4" width="11" style="1" customWidth="1"/>
    <col min="5" max="5" width="9.625" style="1" customWidth="1"/>
    <col min="6" max="6" width="11.875" style="1" customWidth="1"/>
    <col min="7" max="7" width="10.75" style="1" customWidth="1"/>
    <col min="8" max="8" width="12.25" style="1" customWidth="1"/>
    <col min="9" max="9" width="8.375" style="1" customWidth="1"/>
    <col min="10" max="10" width="10.875" style="1" customWidth="1"/>
    <col min="11" max="11" width="12.875" style="1" customWidth="1"/>
    <col min="12" max="12" width="9" style="1" customWidth="1"/>
    <col min="13" max="13" width="9.5" style="1" customWidth="1"/>
    <col min="14" max="14" width="9" style="1" customWidth="1"/>
    <col min="15" max="15" width="9.75" style="6" customWidth="1"/>
    <col min="16" max="16" width="9.125" style="6" customWidth="1"/>
    <col min="17" max="17" width="9.75" style="1" customWidth="1"/>
    <col min="18" max="18" width="14.25" style="1" customWidth="1"/>
    <col min="19" max="16378" width="9" style="1"/>
  </cols>
  <sheetData>
    <row r="1" s="1" customFormat="1" ht="31.5" customHeight="1" spans="1:253">
      <c r="A1" s="7" t="s">
        <v>516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="2" customFormat="1" ht="31.5" customHeight="1" spans="1:1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7" t="s">
        <v>56</v>
      </c>
      <c r="P2" s="17"/>
      <c r="Q2" s="17"/>
    </row>
    <row r="3" s="3" customFormat="1" ht="40.5" customHeight="1" spans="1:17">
      <c r="A3" s="9" t="s">
        <v>517</v>
      </c>
      <c r="B3" s="9"/>
      <c r="C3" s="10" t="s">
        <v>474</v>
      </c>
      <c r="D3" s="9" t="s">
        <v>518</v>
      </c>
      <c r="E3" s="9"/>
      <c r="F3" s="9"/>
      <c r="G3" s="9"/>
      <c r="H3" s="9"/>
      <c r="I3" s="9"/>
      <c r="J3" s="9"/>
      <c r="K3" s="9" t="s">
        <v>519</v>
      </c>
      <c r="L3" s="9"/>
      <c r="M3" s="9"/>
      <c r="N3" s="9"/>
      <c r="O3" s="9"/>
      <c r="P3" s="10" t="s">
        <v>520</v>
      </c>
      <c r="Q3" s="10" t="s">
        <v>521</v>
      </c>
    </row>
    <row r="4" s="3" customFormat="1" ht="96" customHeight="1" spans="1:17">
      <c r="A4" s="9"/>
      <c r="B4" s="9"/>
      <c r="C4" s="10"/>
      <c r="D4" s="11" t="s">
        <v>522</v>
      </c>
      <c r="E4" s="11" t="s">
        <v>523</v>
      </c>
      <c r="F4" s="10" t="s">
        <v>524</v>
      </c>
      <c r="G4" s="11" t="s">
        <v>525</v>
      </c>
      <c r="H4" s="11" t="s">
        <v>526</v>
      </c>
      <c r="I4" s="11" t="s">
        <v>527</v>
      </c>
      <c r="J4" s="11" t="s">
        <v>528</v>
      </c>
      <c r="K4" s="11" t="s">
        <v>529</v>
      </c>
      <c r="L4" s="11" t="s">
        <v>530</v>
      </c>
      <c r="M4" s="11" t="s">
        <v>487</v>
      </c>
      <c r="N4" s="11" t="s">
        <v>511</v>
      </c>
      <c r="O4" s="11" t="s">
        <v>531</v>
      </c>
      <c r="P4" s="10"/>
      <c r="Q4" s="10"/>
    </row>
    <row r="5" s="4" customFormat="1" ht="34.5" customHeight="1" spans="1:18">
      <c r="A5" s="12" t="s">
        <v>532</v>
      </c>
      <c r="B5" s="12"/>
      <c r="C5" s="13">
        <v>2830</v>
      </c>
      <c r="D5" s="14">
        <v>508</v>
      </c>
      <c r="E5" s="14">
        <v>70</v>
      </c>
      <c r="F5" s="15">
        <v>20250</v>
      </c>
      <c r="G5" s="14">
        <v>10</v>
      </c>
      <c r="H5" s="14"/>
      <c r="I5" s="14">
        <v>12</v>
      </c>
      <c r="J5" s="16">
        <f t="shared" ref="J5:J10" si="0">D5+E5+F5+G5+H5+I5</f>
        <v>20850</v>
      </c>
      <c r="K5" s="14">
        <v>20015</v>
      </c>
      <c r="L5" s="14">
        <v>7</v>
      </c>
      <c r="M5" s="14"/>
      <c r="N5" s="14">
        <v>1</v>
      </c>
      <c r="O5" s="16">
        <f t="shared" ref="O5:O10" si="1">SUM(K5:N5)</f>
        <v>20023</v>
      </c>
      <c r="P5" s="16">
        <f t="shared" ref="P5:P10" si="2">J5-O5</f>
        <v>827</v>
      </c>
      <c r="Q5" s="16">
        <f t="shared" ref="Q5:Q10" si="3">P5+C5</f>
        <v>3657</v>
      </c>
      <c r="R5" s="20"/>
    </row>
    <row r="6" s="4" customFormat="1" ht="34.5" customHeight="1" spans="1:18">
      <c r="A6" s="12" t="s">
        <v>533</v>
      </c>
      <c r="B6" s="12"/>
      <c r="C6" s="13">
        <v>3299</v>
      </c>
      <c r="D6" s="14">
        <v>2000</v>
      </c>
      <c r="E6" s="14">
        <v>75</v>
      </c>
      <c r="F6" s="15">
        <v>19795</v>
      </c>
      <c r="G6" s="14"/>
      <c r="H6" s="14"/>
      <c r="I6" s="14">
        <v>9</v>
      </c>
      <c r="J6" s="16">
        <f t="shared" si="0"/>
        <v>21879</v>
      </c>
      <c r="K6" s="14">
        <v>21850</v>
      </c>
      <c r="L6" s="14"/>
      <c r="M6" s="14"/>
      <c r="N6" s="14"/>
      <c r="O6" s="16">
        <f t="shared" si="1"/>
        <v>21850</v>
      </c>
      <c r="P6" s="16">
        <f t="shared" si="2"/>
        <v>29</v>
      </c>
      <c r="Q6" s="16">
        <f t="shared" si="3"/>
        <v>3328</v>
      </c>
      <c r="R6" s="20"/>
    </row>
    <row r="7" s="4" customFormat="1" ht="34.5" customHeight="1" spans="1:18">
      <c r="A7" s="12" t="s">
        <v>534</v>
      </c>
      <c r="B7" s="12"/>
      <c r="C7" s="13">
        <v>514</v>
      </c>
      <c r="D7" s="14"/>
      <c r="E7" s="14">
        <v>8</v>
      </c>
      <c r="F7" s="15">
        <v>0</v>
      </c>
      <c r="G7" s="14"/>
      <c r="H7" s="14"/>
      <c r="I7" s="14"/>
      <c r="J7" s="16">
        <f t="shared" si="0"/>
        <v>8</v>
      </c>
      <c r="K7" s="14">
        <v>5</v>
      </c>
      <c r="L7" s="14"/>
      <c r="M7" s="14"/>
      <c r="N7" s="14">
        <v>1</v>
      </c>
      <c r="O7" s="16">
        <f t="shared" si="1"/>
        <v>6</v>
      </c>
      <c r="P7" s="16">
        <f t="shared" si="2"/>
        <v>2</v>
      </c>
      <c r="Q7" s="16">
        <f t="shared" si="3"/>
        <v>516</v>
      </c>
      <c r="R7" s="20"/>
    </row>
    <row r="8" s="4" customFormat="1" ht="34.5" customHeight="1" spans="1:18">
      <c r="A8" s="12" t="s">
        <v>535</v>
      </c>
      <c r="B8" s="12"/>
      <c r="C8" s="13">
        <v>411</v>
      </c>
      <c r="D8" s="14"/>
      <c r="E8" s="14">
        <v>6</v>
      </c>
      <c r="F8" s="15">
        <v>0</v>
      </c>
      <c r="G8" s="14"/>
      <c r="H8" s="14"/>
      <c r="I8" s="14"/>
      <c r="J8" s="16">
        <f t="shared" si="0"/>
        <v>6</v>
      </c>
      <c r="K8" s="14">
        <v>176</v>
      </c>
      <c r="L8" s="14">
        <v>3</v>
      </c>
      <c r="M8" s="14"/>
      <c r="N8" s="14"/>
      <c r="O8" s="16">
        <f t="shared" si="1"/>
        <v>179</v>
      </c>
      <c r="P8" s="16">
        <f t="shared" si="2"/>
        <v>-173</v>
      </c>
      <c r="Q8" s="16">
        <f t="shared" si="3"/>
        <v>238</v>
      </c>
      <c r="R8" s="20"/>
    </row>
    <row r="9" s="4" customFormat="1" ht="34.5" customHeight="1" spans="1:18">
      <c r="A9" s="12" t="s">
        <v>536</v>
      </c>
      <c r="B9" s="12"/>
      <c r="C9" s="13">
        <v>5633</v>
      </c>
      <c r="D9" s="14">
        <v>31950</v>
      </c>
      <c r="E9" s="14">
        <v>100</v>
      </c>
      <c r="F9" s="15">
        <v>18400</v>
      </c>
      <c r="G9" s="14">
        <v>3000</v>
      </c>
      <c r="H9" s="14"/>
      <c r="I9" s="14"/>
      <c r="J9" s="16">
        <f t="shared" si="0"/>
        <v>53450</v>
      </c>
      <c r="K9" s="14">
        <v>51325</v>
      </c>
      <c r="L9" s="14">
        <v>500</v>
      </c>
      <c r="M9" s="14"/>
      <c r="N9" s="14"/>
      <c r="O9" s="16">
        <f t="shared" si="1"/>
        <v>51825</v>
      </c>
      <c r="P9" s="16">
        <f t="shared" si="2"/>
        <v>1625</v>
      </c>
      <c r="Q9" s="16">
        <f t="shared" si="3"/>
        <v>7258</v>
      </c>
      <c r="R9" s="20"/>
    </row>
    <row r="10" s="4" customFormat="1" ht="34.5" customHeight="1" spans="1:18">
      <c r="A10" s="12" t="s">
        <v>537</v>
      </c>
      <c r="B10" s="12"/>
      <c r="C10" s="13">
        <v>9991</v>
      </c>
      <c r="D10" s="14">
        <v>80</v>
      </c>
      <c r="E10" s="14">
        <v>135</v>
      </c>
      <c r="F10" s="15">
        <v>200</v>
      </c>
      <c r="G10" s="14"/>
      <c r="H10" s="14"/>
      <c r="I10" s="14"/>
      <c r="J10" s="16">
        <f t="shared" si="0"/>
        <v>415</v>
      </c>
      <c r="K10" s="14">
        <v>195</v>
      </c>
      <c r="L10" s="14">
        <v>20</v>
      </c>
      <c r="M10" s="14"/>
      <c r="N10" s="14"/>
      <c r="O10" s="16">
        <f t="shared" si="1"/>
        <v>215</v>
      </c>
      <c r="P10" s="16">
        <f t="shared" si="2"/>
        <v>200</v>
      </c>
      <c r="Q10" s="16">
        <f t="shared" si="3"/>
        <v>10191</v>
      </c>
      <c r="R10" s="20"/>
    </row>
    <row r="11" s="3" customFormat="1" ht="34.5" customHeight="1" spans="1:18">
      <c r="A11" s="9" t="s">
        <v>538</v>
      </c>
      <c r="B11" s="9"/>
      <c r="C11" s="16">
        <v>22678</v>
      </c>
      <c r="D11" s="16">
        <f>SUM(D5:D10)</f>
        <v>34538</v>
      </c>
      <c r="E11" s="16">
        <f>SUM(E5:E10)</f>
        <v>394</v>
      </c>
      <c r="F11" s="16">
        <f>SUM(F5:F10)</f>
        <v>58645</v>
      </c>
      <c r="G11" s="16">
        <f>SUM(G5:G10)</f>
        <v>3010</v>
      </c>
      <c r="H11" s="16"/>
      <c r="I11" s="16">
        <f t="shared" ref="I11:Q11" si="4">SUM(I5:I10)</f>
        <v>21</v>
      </c>
      <c r="J11" s="16">
        <f t="shared" si="4"/>
        <v>96608</v>
      </c>
      <c r="K11" s="16">
        <f t="shared" si="4"/>
        <v>93566</v>
      </c>
      <c r="L11" s="16">
        <f t="shared" si="4"/>
        <v>530</v>
      </c>
      <c r="M11" s="16">
        <f t="shared" si="4"/>
        <v>0</v>
      </c>
      <c r="N11" s="16">
        <f t="shared" si="4"/>
        <v>2</v>
      </c>
      <c r="O11" s="16">
        <f t="shared" si="4"/>
        <v>94098</v>
      </c>
      <c r="P11" s="16">
        <f t="shared" si="4"/>
        <v>2510</v>
      </c>
      <c r="Q11" s="16">
        <f t="shared" si="4"/>
        <v>25188</v>
      </c>
      <c r="R11" s="20"/>
    </row>
    <row r="12" s="4" customFormat="1" ht="34.5" customHeight="1" spans="1:18">
      <c r="A12" s="12" t="s">
        <v>539</v>
      </c>
      <c r="B12" s="12"/>
      <c r="C12" s="16">
        <v>10218</v>
      </c>
      <c r="D12" s="14">
        <v>9282</v>
      </c>
      <c r="E12" s="14">
        <v>64</v>
      </c>
      <c r="F12" s="15">
        <f>26961</f>
        <v>26961</v>
      </c>
      <c r="G12" s="14"/>
      <c r="H12" s="14">
        <v>4045</v>
      </c>
      <c r="I12" s="14"/>
      <c r="J12" s="16">
        <f t="shared" ref="J12:J18" si="5">D12+E12+F12+G12+H12+I12</f>
        <v>40352</v>
      </c>
      <c r="K12" s="14">
        <v>39737</v>
      </c>
      <c r="L12" s="14"/>
      <c r="M12" s="14">
        <v>328</v>
      </c>
      <c r="N12" s="14">
        <v>730</v>
      </c>
      <c r="O12" s="16">
        <f t="shared" ref="O12:O14" si="6">SUM(K12:N12)</f>
        <v>40795</v>
      </c>
      <c r="P12" s="16">
        <f t="shared" ref="P12:P14" si="7">J12-O12</f>
        <v>-443</v>
      </c>
      <c r="Q12" s="16">
        <f t="shared" ref="Q12:Q14" si="8">P12+C12</f>
        <v>9775</v>
      </c>
      <c r="R12" s="20"/>
    </row>
    <row r="13" s="4" customFormat="1" ht="34.5" customHeight="1" spans="1:18">
      <c r="A13" s="12" t="s">
        <v>540</v>
      </c>
      <c r="B13" s="12"/>
      <c r="C13" s="16">
        <v>12661</v>
      </c>
      <c r="D13" s="14">
        <v>1869</v>
      </c>
      <c r="E13" s="14">
        <v>167</v>
      </c>
      <c r="F13" s="15">
        <v>0</v>
      </c>
      <c r="G13" s="14"/>
      <c r="H13" s="14"/>
      <c r="I13" s="14"/>
      <c r="J13" s="16">
        <f t="shared" si="5"/>
        <v>2036</v>
      </c>
      <c r="K13" s="14">
        <v>942</v>
      </c>
      <c r="L13" s="14"/>
      <c r="M13" s="14"/>
      <c r="N13" s="14"/>
      <c r="O13" s="16">
        <f t="shared" si="6"/>
        <v>942</v>
      </c>
      <c r="P13" s="16">
        <f t="shared" si="7"/>
        <v>1094</v>
      </c>
      <c r="Q13" s="16">
        <f t="shared" si="8"/>
        <v>13755</v>
      </c>
      <c r="R13" s="20"/>
    </row>
    <row r="14" s="4" customFormat="1" ht="34.5" customHeight="1" spans="1:18">
      <c r="A14" s="12" t="s">
        <v>541</v>
      </c>
      <c r="B14" s="12"/>
      <c r="C14" s="16">
        <v>805</v>
      </c>
      <c r="D14" s="14">
        <v>766</v>
      </c>
      <c r="E14" s="14"/>
      <c r="F14" s="15">
        <v>0</v>
      </c>
      <c r="G14" s="14"/>
      <c r="H14" s="14"/>
      <c r="I14" s="14"/>
      <c r="J14" s="16">
        <f t="shared" si="5"/>
        <v>766</v>
      </c>
      <c r="K14" s="14">
        <v>988</v>
      </c>
      <c r="L14" s="14"/>
      <c r="M14" s="14"/>
      <c r="N14" s="14"/>
      <c r="O14" s="16">
        <f t="shared" si="6"/>
        <v>988</v>
      </c>
      <c r="P14" s="16">
        <f t="shared" si="7"/>
        <v>-222</v>
      </c>
      <c r="Q14" s="16">
        <f t="shared" si="8"/>
        <v>583</v>
      </c>
      <c r="R14" s="20"/>
    </row>
    <row r="15" s="4" customFormat="1" ht="34.5" customHeight="1" spans="1:18">
      <c r="A15" s="9" t="s">
        <v>542</v>
      </c>
      <c r="B15" s="9"/>
      <c r="C15" s="16">
        <v>23684</v>
      </c>
      <c r="D15" s="16">
        <f t="shared" ref="D15:Q15" si="9">SUM(D12:D14)</f>
        <v>11917</v>
      </c>
      <c r="E15" s="16">
        <f t="shared" si="9"/>
        <v>231</v>
      </c>
      <c r="F15" s="16">
        <f t="shared" si="9"/>
        <v>26961</v>
      </c>
      <c r="G15" s="16">
        <f t="shared" si="9"/>
        <v>0</v>
      </c>
      <c r="H15" s="16">
        <f t="shared" si="9"/>
        <v>4045</v>
      </c>
      <c r="I15" s="16">
        <f t="shared" si="9"/>
        <v>0</v>
      </c>
      <c r="J15" s="16">
        <f t="shared" si="9"/>
        <v>43154</v>
      </c>
      <c r="K15" s="16">
        <f t="shared" si="9"/>
        <v>41667</v>
      </c>
      <c r="L15" s="16">
        <f t="shared" si="9"/>
        <v>0</v>
      </c>
      <c r="M15" s="16">
        <f t="shared" si="9"/>
        <v>328</v>
      </c>
      <c r="N15" s="16">
        <f t="shared" si="9"/>
        <v>730</v>
      </c>
      <c r="O15" s="16">
        <f t="shared" si="9"/>
        <v>42725</v>
      </c>
      <c r="P15" s="16">
        <f t="shared" si="9"/>
        <v>429</v>
      </c>
      <c r="Q15" s="16">
        <f t="shared" si="9"/>
        <v>24113</v>
      </c>
      <c r="R15" s="20"/>
    </row>
    <row r="16" s="4" customFormat="1" ht="34.5" customHeight="1" spans="1:18">
      <c r="A16" s="12" t="s">
        <v>543</v>
      </c>
      <c r="B16" s="12"/>
      <c r="C16" s="14">
        <v>1261</v>
      </c>
      <c r="D16" s="14">
        <v>0</v>
      </c>
      <c r="E16" s="14">
        <v>0</v>
      </c>
      <c r="F16" s="15">
        <v>1794</v>
      </c>
      <c r="G16" s="14"/>
      <c r="H16" s="14"/>
      <c r="I16" s="14"/>
      <c r="J16" s="16">
        <f t="shared" si="5"/>
        <v>1794</v>
      </c>
      <c r="K16" s="14">
        <v>2169</v>
      </c>
      <c r="L16" s="14"/>
      <c r="M16" s="14"/>
      <c r="N16" s="14"/>
      <c r="O16" s="16">
        <f t="shared" ref="O16:O18" si="10">SUM(K16:N16)</f>
        <v>2169</v>
      </c>
      <c r="P16" s="16">
        <f t="shared" ref="P16:P18" si="11">J16-O16</f>
        <v>-375</v>
      </c>
      <c r="Q16" s="16">
        <f t="shared" ref="Q16:Q18" si="12">P16+C16</f>
        <v>886</v>
      </c>
      <c r="R16" s="20"/>
    </row>
    <row r="17" s="4" customFormat="1" ht="36" customHeight="1" spans="1:18">
      <c r="A17" s="12" t="s">
        <v>544</v>
      </c>
      <c r="B17" s="12"/>
      <c r="C17" s="13">
        <v>1894</v>
      </c>
      <c r="D17" s="14"/>
      <c r="E17" s="14"/>
      <c r="F17" s="15">
        <v>36900</v>
      </c>
      <c r="G17" s="14"/>
      <c r="H17" s="14"/>
      <c r="I17" s="14"/>
      <c r="J17" s="16">
        <f t="shared" si="5"/>
        <v>36900</v>
      </c>
      <c r="K17" s="14">
        <v>31950</v>
      </c>
      <c r="L17" s="14"/>
      <c r="M17" s="14"/>
      <c r="N17" s="14"/>
      <c r="O17" s="16">
        <f t="shared" si="10"/>
        <v>31950</v>
      </c>
      <c r="P17" s="16">
        <f t="shared" si="11"/>
        <v>4950</v>
      </c>
      <c r="Q17" s="16">
        <f t="shared" si="12"/>
        <v>6844</v>
      </c>
      <c r="R17" s="20"/>
    </row>
    <row r="18" s="4" customFormat="1" ht="34.5" customHeight="1" spans="1:18">
      <c r="A18" s="12" t="s">
        <v>545</v>
      </c>
      <c r="B18" s="12"/>
      <c r="C18" s="13">
        <v>7</v>
      </c>
      <c r="D18" s="14"/>
      <c r="E18" s="14">
        <v>0</v>
      </c>
      <c r="F18" s="15">
        <v>1100</v>
      </c>
      <c r="G18" s="14"/>
      <c r="H18" s="14"/>
      <c r="I18" s="14"/>
      <c r="J18" s="16">
        <f t="shared" si="5"/>
        <v>1100</v>
      </c>
      <c r="K18" s="14">
        <v>926</v>
      </c>
      <c r="L18" s="14"/>
      <c r="M18" s="14"/>
      <c r="N18" s="14"/>
      <c r="O18" s="16">
        <f t="shared" si="10"/>
        <v>926</v>
      </c>
      <c r="P18" s="16">
        <f t="shared" si="11"/>
        <v>174</v>
      </c>
      <c r="Q18" s="16">
        <f t="shared" si="12"/>
        <v>181</v>
      </c>
      <c r="R18" s="20"/>
    </row>
    <row r="19" s="4" customFormat="1" ht="34.5" customHeight="1" spans="1:18">
      <c r="A19" s="9" t="s">
        <v>546</v>
      </c>
      <c r="B19" s="9"/>
      <c r="C19" s="16">
        <v>3162</v>
      </c>
      <c r="D19" s="16">
        <f t="shared" ref="D19:Q19" si="13">SUM(D16:D18)</f>
        <v>0</v>
      </c>
      <c r="E19" s="16">
        <f t="shared" si="13"/>
        <v>0</v>
      </c>
      <c r="F19" s="16">
        <f t="shared" si="13"/>
        <v>39794</v>
      </c>
      <c r="G19" s="16">
        <f t="shared" si="13"/>
        <v>0</v>
      </c>
      <c r="H19" s="16">
        <f t="shared" si="13"/>
        <v>0</v>
      </c>
      <c r="I19" s="16">
        <f t="shared" si="13"/>
        <v>0</v>
      </c>
      <c r="J19" s="16">
        <f t="shared" si="13"/>
        <v>39794</v>
      </c>
      <c r="K19" s="16">
        <f t="shared" si="13"/>
        <v>35045</v>
      </c>
      <c r="L19" s="16">
        <f t="shared" si="13"/>
        <v>0</v>
      </c>
      <c r="M19" s="16">
        <f t="shared" si="13"/>
        <v>0</v>
      </c>
      <c r="N19" s="16">
        <f t="shared" si="13"/>
        <v>0</v>
      </c>
      <c r="O19" s="16">
        <f t="shared" si="13"/>
        <v>35045</v>
      </c>
      <c r="P19" s="16">
        <f t="shared" si="13"/>
        <v>4749</v>
      </c>
      <c r="Q19" s="16">
        <f t="shared" si="13"/>
        <v>7911</v>
      </c>
      <c r="R19" s="20"/>
    </row>
    <row r="20" s="3" customFormat="1" ht="36" customHeight="1" spans="1:18">
      <c r="A20" s="9" t="s">
        <v>53</v>
      </c>
      <c r="B20" s="9"/>
      <c r="C20" s="16">
        <v>49524</v>
      </c>
      <c r="D20" s="16">
        <f>SUM(D11,D15,,D19)</f>
        <v>46455</v>
      </c>
      <c r="E20" s="16">
        <f>SUM(E11,E15,,E19)</f>
        <v>625</v>
      </c>
      <c r="F20" s="16">
        <f>SUM(F11,F15,,F19)</f>
        <v>125400</v>
      </c>
      <c r="G20" s="16">
        <f>SUM(G11,G15,,G19)</f>
        <v>3010</v>
      </c>
      <c r="H20" s="16">
        <f>SUM(H11,H15,,H19)</f>
        <v>4045</v>
      </c>
      <c r="I20" s="16">
        <f t="shared" ref="I20:Q20" si="14">SUM(I11,I15,,I19)</f>
        <v>21</v>
      </c>
      <c r="J20" s="16">
        <f t="shared" si="14"/>
        <v>179556</v>
      </c>
      <c r="K20" s="16">
        <f t="shared" si="14"/>
        <v>170278</v>
      </c>
      <c r="L20" s="16">
        <f t="shared" si="14"/>
        <v>530</v>
      </c>
      <c r="M20" s="16">
        <f t="shared" si="14"/>
        <v>328</v>
      </c>
      <c r="N20" s="16">
        <f t="shared" si="14"/>
        <v>732</v>
      </c>
      <c r="O20" s="16">
        <f t="shared" si="14"/>
        <v>171868</v>
      </c>
      <c r="P20" s="16">
        <f t="shared" si="14"/>
        <v>7688</v>
      </c>
      <c r="Q20" s="16">
        <f t="shared" si="14"/>
        <v>57212</v>
      </c>
      <c r="R20" s="20"/>
    </row>
    <row r="21" s="5" customFormat="1" ht="38.1" customHeight="1" spans="1:1637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8"/>
      <c r="P21" s="1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</row>
    <row r="22" ht="36.95" customHeight="1" spans="15:16">
      <c r="O22" s="1"/>
      <c r="P22" s="1"/>
    </row>
  </sheetData>
  <mergeCells count="24">
    <mergeCell ref="A1:Q1"/>
    <mergeCell ref="O2:Q2"/>
    <mergeCell ref="D3:J3"/>
    <mergeCell ref="K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3:C4"/>
    <mergeCell ref="P3:P4"/>
    <mergeCell ref="Q3:Q4"/>
    <mergeCell ref="A3:B4"/>
  </mergeCells>
  <pageMargins left="1.27" right="0.708661417322835" top="0.748031496062992" bottom="0.748031496062992" header="0.31496062992126" footer="0.31496062992126"/>
  <pageSetup paperSize="9" scale="64" orientation="landscape"/>
  <headerFooter>
    <oddHeader>&amp;L&amp;10附表7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19收（全区）</vt:lpstr>
      <vt:lpstr>19收（本级）</vt:lpstr>
      <vt:lpstr>19支出（本级）</vt:lpstr>
      <vt:lpstr>19转移性支出</vt:lpstr>
      <vt:lpstr>基金（全区）</vt:lpstr>
      <vt:lpstr>基金（区级）</vt:lpstr>
      <vt:lpstr>社保基金预算调整表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2017-02-17T07:07:00Z</dcterms:created>
  <cp:lastPrinted>2019-12-24T03:01:00Z</cp:lastPrinted>
  <dcterms:modified xsi:type="dcterms:W3CDTF">2021-06-09T07:47:48Z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