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高桥镇" sheetId="3" r:id="rId1"/>
    <sheet name="高桥公示" sheetId="4" r:id="rId2"/>
  </sheets>
  <calcPr calcId="144525"/>
</workbook>
</file>

<file path=xl/sharedStrings.xml><?xml version="1.0" encoding="utf-8"?>
<sst xmlns="http://schemas.openxmlformats.org/spreadsheetml/2006/main" count="147" uniqueCount="71">
  <si>
    <r>
      <rPr>
        <b/>
        <sz val="16"/>
        <rFont val="DejaVu Sans"/>
        <charset val="1"/>
      </rPr>
      <t>2022</t>
    </r>
    <r>
      <rPr>
        <b/>
        <sz val="16"/>
        <rFont val="Droid Sans Fallback"/>
        <charset val="1"/>
      </rPr>
      <t>年度海曙区高桥镇耕地保护补偿资金下达情况明细表</t>
    </r>
  </si>
  <si>
    <t>行政村</t>
  </si>
  <si>
    <t>耕地总面积（亩）</t>
  </si>
  <si>
    <t>补助标准(90元/亩)</t>
  </si>
  <si>
    <t>应补助金额
（万元）</t>
  </si>
  <si>
    <t>取消补助资金情形</t>
  </si>
  <si>
    <t xml:space="preserve">已预拨金额(万元)    </t>
  </si>
  <si>
    <r>
      <rPr>
        <sz val="10"/>
        <rFont val="宋体"/>
        <charset val="134"/>
      </rPr>
      <t>本次补助金额</t>
    </r>
    <r>
      <rPr>
        <sz val="10"/>
        <rFont val="DejaVu Sans"/>
        <charset val="134"/>
      </rPr>
      <t>(</t>
    </r>
    <r>
      <rPr>
        <sz val="10"/>
        <rFont val="宋体"/>
        <charset val="134"/>
      </rPr>
      <t>万元</t>
    </r>
    <r>
      <rPr>
        <sz val="10"/>
        <rFont val="DejaVu Sans"/>
        <charset val="134"/>
      </rPr>
      <t>)</t>
    </r>
  </si>
  <si>
    <t>统一清理、回收农资废弃物资金补助</t>
  </si>
  <si>
    <r>
      <rPr>
        <sz val="10"/>
        <rFont val="宋体"/>
        <charset val="134"/>
      </rPr>
      <t>实际补助金额</t>
    </r>
    <r>
      <rPr>
        <sz val="10"/>
        <rFont val="DejaVu Sans"/>
        <charset val="134"/>
      </rPr>
      <t>(</t>
    </r>
    <r>
      <rPr>
        <sz val="10"/>
        <rFont val="宋体"/>
        <charset val="134"/>
      </rPr>
      <t>万元</t>
    </r>
    <r>
      <rPr>
        <sz val="10"/>
        <rFont val="DejaVu Sans"/>
        <charset val="134"/>
      </rPr>
      <t>)</t>
    </r>
  </si>
  <si>
    <t>违法占用土地</t>
  </si>
  <si>
    <r>
      <rPr>
        <sz val="10"/>
        <rFont val="宋体"/>
        <charset val="134"/>
      </rPr>
      <t>取消金额</t>
    </r>
    <r>
      <rPr>
        <sz val="10"/>
        <rFont val="DejaVu Sans"/>
        <charset val="134"/>
      </rPr>
      <t>(</t>
    </r>
    <r>
      <rPr>
        <sz val="10"/>
        <rFont val="宋体"/>
        <charset val="134"/>
      </rPr>
      <t>万元</t>
    </r>
    <r>
      <rPr>
        <sz val="10"/>
        <rFont val="DejaVu Sans"/>
        <charset val="134"/>
      </rPr>
      <t>)</t>
    </r>
  </si>
  <si>
    <t>查处土地违法宗数</t>
  </si>
  <si>
    <t>违法占用土地图斑号或处罚文号</t>
  </si>
  <si>
    <t>违法占用土地主体</t>
  </si>
  <si>
    <t>是否
完成</t>
  </si>
  <si>
    <r>
      <rPr>
        <sz val="10"/>
        <rFont val="宋体"/>
        <charset val="134"/>
      </rPr>
      <t>可补助金额</t>
    </r>
    <r>
      <rPr>
        <sz val="10"/>
        <rFont val="DejaVu Sans"/>
        <charset val="134"/>
      </rPr>
      <t>(</t>
    </r>
    <r>
      <rPr>
        <sz val="10"/>
        <rFont val="宋体"/>
        <charset val="134"/>
      </rPr>
      <t>标准</t>
    </r>
    <r>
      <rPr>
        <sz val="10"/>
        <rFont val="DejaVu Sans"/>
        <charset val="134"/>
      </rPr>
      <t>10</t>
    </r>
    <r>
      <rPr>
        <sz val="10"/>
        <rFont val="宋体"/>
        <charset val="134"/>
      </rPr>
      <t>元</t>
    </r>
    <r>
      <rPr>
        <sz val="10"/>
        <rFont val="DejaVu Sans"/>
        <charset val="134"/>
      </rPr>
      <t>/</t>
    </r>
    <r>
      <rPr>
        <sz val="10"/>
        <rFont val="宋体"/>
        <charset val="134"/>
      </rPr>
      <t>亩</t>
    </r>
    <r>
      <rPr>
        <sz val="10"/>
        <rFont val="DejaVu Sans"/>
        <charset val="134"/>
      </rPr>
      <t>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</si>
  <si>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</si>
  <si>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</si>
  <si>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</si>
  <si>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</si>
  <si>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</si>
  <si>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</si>
  <si>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</si>
  <si>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</si>
  <si>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</si>
  <si>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</si>
  <si>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</si>
  <si>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</si>
  <si>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</si>
  <si>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岐阳村</t>
  </si>
  <si>
    <t>是</t>
  </si>
  <si>
    <t>民乐村</t>
  </si>
  <si>
    <t>岐湖村</t>
  </si>
  <si>
    <t>江南村</t>
  </si>
  <si>
    <t>石塘村</t>
  </si>
  <si>
    <r>
      <rPr>
        <sz val="10"/>
        <rFont val="Droid Sans Fallback"/>
        <charset val="134"/>
      </rPr>
      <t>甬海自然资规罚（</t>
    </r>
    <r>
      <rPr>
        <sz val="11"/>
        <rFont val="DejaVu Sans"/>
        <charset val="0"/>
      </rPr>
      <t>2022</t>
    </r>
    <r>
      <rPr>
        <sz val="11"/>
        <rFont val="宋体"/>
        <charset val="134"/>
      </rPr>
      <t>）</t>
    </r>
    <r>
      <rPr>
        <sz val="11"/>
        <rFont val="DejaVu Sans"/>
        <charset val="0"/>
      </rPr>
      <t>24</t>
    </r>
    <r>
      <rPr>
        <sz val="11"/>
        <rFont val="宋体"/>
        <charset val="134"/>
      </rPr>
      <t>号</t>
    </r>
  </si>
  <si>
    <t>宁波海曙资教寺</t>
  </si>
  <si>
    <t>高桥村</t>
  </si>
  <si>
    <t>梁祝村</t>
  </si>
  <si>
    <r>
      <rPr>
        <sz val="10"/>
        <rFont val="Droid Sans Fallback"/>
        <charset val="134"/>
      </rPr>
      <t>甬海自然资规罚（</t>
    </r>
    <r>
      <rPr>
        <sz val="11"/>
        <rFont val="DejaVu Sans"/>
        <charset val="0"/>
      </rPr>
      <t>2022</t>
    </r>
    <r>
      <rPr>
        <sz val="11"/>
        <rFont val="宋体"/>
        <charset val="134"/>
      </rPr>
      <t>）</t>
    </r>
    <r>
      <rPr>
        <sz val="11"/>
        <rFont val="DejaVu Sans"/>
        <charset val="0"/>
      </rPr>
      <t>44</t>
    </r>
    <r>
      <rPr>
        <sz val="11"/>
        <rFont val="宋体"/>
        <charset val="134"/>
      </rPr>
      <t>号</t>
    </r>
  </si>
  <si>
    <t>宁波市海曙区高桥镇梁祝村股份经济合作社</t>
  </si>
  <si>
    <t>高峰村</t>
  </si>
  <si>
    <t>新联村</t>
  </si>
  <si>
    <t>秀丰村</t>
  </si>
  <si>
    <t>芦港村</t>
  </si>
  <si>
    <t>蒲家村</t>
  </si>
  <si>
    <t>联升村</t>
  </si>
  <si>
    <t>望江村</t>
  </si>
  <si>
    <t>合心村</t>
  </si>
  <si>
    <t>长乐村</t>
  </si>
  <si>
    <t>宋家漕村</t>
  </si>
  <si>
    <t>红心村</t>
  </si>
  <si>
    <t>藕缆桥村</t>
  </si>
  <si>
    <t>新庄村</t>
  </si>
  <si>
    <t>合计</t>
  </si>
  <si>
    <t>2022年度高桥镇耕地保护补偿资金拟发放情况公示</t>
  </si>
  <si>
    <r>
      <t xml:space="preserve">     按照《海曙区耕地保护补偿机制管理办法（试行）》（海政办发〔</t>
    </r>
    <r>
      <rPr>
        <sz val="12"/>
        <rFont val="DejaVu Sans"/>
        <charset val="134"/>
      </rPr>
      <t>2018</t>
    </r>
    <r>
      <rPr>
        <sz val="12"/>
        <rFont val="宋体"/>
        <charset val="134"/>
      </rPr>
      <t>〕</t>
    </r>
    <r>
      <rPr>
        <sz val="12"/>
        <rFont val="DejaVu Sans"/>
        <charset val="134"/>
      </rPr>
      <t>92</t>
    </r>
    <r>
      <rPr>
        <sz val="12"/>
        <rFont val="宋体"/>
        <charset val="134"/>
      </rPr>
      <t>号）文件规定，对</t>
    </r>
    <r>
      <rPr>
        <sz val="12"/>
        <rFont val="DejaVu Sans"/>
        <charset val="134"/>
      </rPr>
      <t>2022</t>
    </r>
    <r>
      <rPr>
        <sz val="12"/>
        <rFont val="宋体"/>
        <charset val="134"/>
      </rPr>
      <t>年度高桥镇耕地保护激励资金拟发放情况进行公示，通知如下：</t>
    </r>
    <r>
      <rPr>
        <sz val="12"/>
        <rFont val="DejaVu Sans"/>
        <charset val="134"/>
      </rPr>
      <t>1</t>
    </r>
    <r>
      <rPr>
        <sz val="12"/>
        <rFont val="宋体"/>
        <charset val="134"/>
      </rPr>
      <t>、在公示期内，单位和个人对公示内容有异议的，可来人、来电、来信向高桥镇人民政府和高桥自然资源所反映（联系电话：</t>
    </r>
    <r>
      <rPr>
        <sz val="12"/>
        <color theme="1"/>
        <rFont val="宋体"/>
        <charset val="134"/>
      </rPr>
      <t>镇农办：88046556</t>
    </r>
    <r>
      <rPr>
        <sz val="12"/>
        <rFont val="宋体"/>
        <charset val="134"/>
      </rPr>
      <t xml:space="preserve"> 自然资源所：</t>
    </r>
    <r>
      <rPr>
        <sz val="12"/>
        <rFont val="DejaVu Sans"/>
        <charset val="134"/>
      </rPr>
      <t>88015598</t>
    </r>
    <r>
      <rPr>
        <sz val="12"/>
        <rFont val="宋体"/>
        <charset val="134"/>
      </rPr>
      <t>）；</t>
    </r>
    <r>
      <rPr>
        <sz val="12"/>
        <rFont val="DejaVu Sans"/>
        <charset val="134"/>
      </rPr>
      <t>2</t>
    </r>
    <r>
      <rPr>
        <sz val="12"/>
        <rFont val="宋体"/>
        <charset val="134"/>
      </rPr>
      <t>、公示期为</t>
    </r>
    <r>
      <rPr>
        <sz val="12"/>
        <rFont val="DejaVu Sans"/>
        <charset val="134"/>
      </rPr>
      <t>5</t>
    </r>
    <r>
      <rPr>
        <sz val="12"/>
        <rFont val="宋体"/>
        <charset val="134"/>
      </rPr>
      <t>天，</t>
    </r>
    <r>
      <rPr>
        <sz val="12"/>
        <color theme="1"/>
        <rFont val="宋体"/>
        <charset val="134"/>
      </rPr>
      <t>从11月15日至11月19日止（节假日除外）。</t>
    </r>
  </si>
  <si>
    <t>补助标准(元/亩)</t>
  </si>
  <si>
    <r>
      <rPr>
        <sz val="12"/>
        <rFont val="宋体"/>
        <charset val="134"/>
      </rPr>
      <t>已预拨金额</t>
    </r>
    <r>
      <rPr>
        <sz val="12"/>
        <rFont val="DejaVu Sans"/>
        <charset val="134"/>
      </rPr>
      <t>(</t>
    </r>
    <r>
      <rPr>
        <sz val="12"/>
        <rFont val="宋体"/>
        <charset val="134"/>
      </rPr>
      <t>万元</t>
    </r>
    <r>
      <rPr>
        <sz val="12"/>
        <rFont val="DejaVu Sans"/>
        <charset val="134"/>
      </rPr>
      <t>)</t>
    </r>
    <r>
      <rPr>
        <sz val="12"/>
        <rFont val="宋体"/>
        <charset val="134"/>
      </rPr>
      <t xml:space="preserve">    </t>
    </r>
  </si>
  <si>
    <t>取消补偿资金</t>
  </si>
  <si>
    <r>
      <rPr>
        <sz val="12"/>
        <rFont val="宋体"/>
        <charset val="134"/>
      </rPr>
      <t xml:space="preserve">统一清理、回收农资废弃物资金补助
</t>
    </r>
    <r>
      <rPr>
        <sz val="12"/>
        <rFont val="DejaVu Sans"/>
        <charset val="134"/>
      </rPr>
      <t>(10</t>
    </r>
    <r>
      <rPr>
        <sz val="12"/>
        <rFont val="宋体"/>
        <charset val="134"/>
      </rPr>
      <t>元</t>
    </r>
    <r>
      <rPr>
        <sz val="12"/>
        <rFont val="DejaVu Sans"/>
        <charset val="134"/>
      </rPr>
      <t>/</t>
    </r>
    <r>
      <rPr>
        <sz val="12"/>
        <rFont val="宋体"/>
        <charset val="134"/>
      </rPr>
      <t>亩</t>
    </r>
    <r>
      <rPr>
        <sz val="12"/>
        <rFont val="DejaVu Sans"/>
        <charset val="134"/>
      </rPr>
      <t>)</t>
    </r>
  </si>
  <si>
    <t>实际补助金额
（万元）</t>
  </si>
  <si>
    <t>预拨资金情形</t>
  </si>
  <si>
    <t>预拨金额
（万元）</t>
  </si>
  <si>
    <t>取消补偿资金情形</t>
  </si>
  <si>
    <t>取消金额
（万元）</t>
  </si>
  <si>
    <t>是否达标</t>
  </si>
  <si>
    <t>补助金额</t>
  </si>
  <si>
    <t>部分村存在违法占用土地的取消补偿资金情形</t>
  </si>
  <si>
    <r>
      <t xml:space="preserve">高桥镇政府（章）
</t>
    </r>
    <r>
      <rPr>
        <sz val="12"/>
        <rFont val="宋体"/>
        <charset val="134"/>
        <scheme val="major"/>
      </rPr>
      <t>2023</t>
    </r>
    <r>
      <rPr>
        <sz val="12"/>
        <rFont val="宋体"/>
        <charset val="134"/>
      </rPr>
      <t>年11月15日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</si>
</sst>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41">
    <font>
      <sz val="10"/>
      <name val="Arial"/>
      <charset val="1"/>
    </font>
    <font>
      <b/>
      <sz val="18"/>
      <name val="DejaVu Sans"/>
      <charset val="134"/>
    </font>
    <font>
      <sz val="12"/>
      <name val="宋体"/>
      <charset val="134"/>
    </font>
    <font>
      <b/>
      <sz val="16"/>
      <name val="DejaVu Sans"/>
      <charset val="134"/>
    </font>
    <font>
      <sz val="12"/>
      <name val="DejaVu Sans"/>
      <charset val="134"/>
    </font>
    <font>
      <sz val="9"/>
      <name val="DejaVu Sans"/>
      <charset val="134"/>
    </font>
    <font>
      <sz val="10"/>
      <name val="Droid Sans Fallback"/>
      <charset val="134"/>
    </font>
    <font>
      <sz val="8"/>
      <name val="宋体"/>
      <charset val="134"/>
    </font>
    <font>
      <b/>
      <sz val="10"/>
      <name val="Droid Sans Fallback"/>
      <charset val="1"/>
    </font>
    <font>
      <sz val="10"/>
      <color rgb="FFFF0000"/>
      <name val="Arial"/>
      <charset val="1"/>
    </font>
    <font>
      <b/>
      <sz val="16"/>
      <name val="DejaVu Sans"/>
      <charset val="1"/>
    </font>
    <font>
      <sz val="10"/>
      <name val="宋体"/>
      <charset val="134"/>
    </font>
    <font>
      <sz val="10"/>
      <name val="Arial"/>
      <charset val="134"/>
    </font>
    <font>
      <sz val="10"/>
      <name val="Droid Sans Fallback"/>
      <charset val="1"/>
    </font>
    <font>
      <sz val="10"/>
      <name val="DejaVu Sans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6"/>
      <name val="Droid Sans Fallback"/>
      <charset val="1"/>
    </font>
    <font>
      <sz val="11"/>
      <name val="DejaVu Sans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4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workbookViewId="0">
      <selection activeCell="A1" sqref="A1:M1"/>
    </sheetView>
  </sheetViews>
  <sheetFormatPr defaultColWidth="9" defaultRowHeight="12.75"/>
  <cols>
    <col min="1" max="1" width="11.1428571428571" customWidth="1"/>
    <col min="2" max="2" width="19.9904761904762" customWidth="1"/>
    <col min="3" max="3" width="14.4285714285714" style="19" customWidth="1"/>
    <col min="4" max="4" width="12.8571428571429"/>
    <col min="5" max="5" width="13.6285714285714" style="19" customWidth="1"/>
    <col min="6" max="6" width="14.3047619047619" customWidth="1"/>
    <col min="7" max="7" width="12.3809523809524" customWidth="1"/>
    <col min="8" max="8" width="11.5047619047619"/>
  </cols>
  <sheetData>
    <row r="1" ht="20.25" spans="1:13">
      <c r="A1" s="21" t="s">
        <v>0</v>
      </c>
      <c r="B1" s="21"/>
      <c r="C1" s="22"/>
      <c r="D1" s="21"/>
      <c r="E1" s="22"/>
      <c r="F1" s="21"/>
      <c r="G1" s="21"/>
      <c r="H1" s="22"/>
      <c r="I1" s="21"/>
      <c r="J1" s="21"/>
      <c r="K1" s="21"/>
      <c r="L1" s="21"/>
      <c r="M1" s="21"/>
    </row>
    <row r="2" ht="14.25" spans="1:13">
      <c r="A2" s="23" t="s">
        <v>1</v>
      </c>
      <c r="B2" s="24" t="s">
        <v>2</v>
      </c>
      <c r="C2" s="25" t="s">
        <v>3</v>
      </c>
      <c r="D2" s="26" t="s">
        <v>4</v>
      </c>
      <c r="E2" s="27" t="s">
        <v>5</v>
      </c>
      <c r="F2" s="4"/>
      <c r="G2" s="4"/>
      <c r="H2" s="27"/>
      <c r="I2" s="26" t="s">
        <v>6</v>
      </c>
      <c r="J2" s="31" t="s">
        <v>7</v>
      </c>
      <c r="K2" s="32" t="s">
        <v>8</v>
      </c>
      <c r="L2" s="32"/>
      <c r="M2" s="32" t="s">
        <v>9</v>
      </c>
    </row>
    <row r="3" ht="14.25" spans="1:13">
      <c r="A3" s="23"/>
      <c r="B3" s="24"/>
      <c r="C3" s="25"/>
      <c r="D3" s="28"/>
      <c r="E3" s="27" t="s">
        <v>10</v>
      </c>
      <c r="F3" s="4"/>
      <c r="G3" s="4"/>
      <c r="H3" s="29" t="s">
        <v>11</v>
      </c>
      <c r="I3" s="28"/>
      <c r="J3" s="31"/>
      <c r="K3" s="32"/>
      <c r="L3" s="32"/>
      <c r="M3" s="32"/>
    </row>
    <row r="4" ht="37.5" spans="1:13">
      <c r="A4" s="23"/>
      <c r="B4" s="24"/>
      <c r="C4" s="25"/>
      <c r="D4" s="28"/>
      <c r="E4" s="28" t="s">
        <v>12</v>
      </c>
      <c r="F4" s="26" t="s">
        <v>13</v>
      </c>
      <c r="G4" s="26" t="s">
        <v>14</v>
      </c>
      <c r="H4" s="29"/>
      <c r="I4" s="28"/>
      <c r="J4" s="31"/>
      <c r="K4" s="32" t="s">
        <v>15</v>
      </c>
      <c r="L4" s="32" t="s">
        <v>16</v>
      </c>
      <c r="M4" s="32"/>
    </row>
    <row r="5" s="19" customFormat="1" spans="1:13">
      <c r="A5" s="30" t="s">
        <v>17</v>
      </c>
      <c r="B5" s="30" t="s">
        <v>18</v>
      </c>
      <c r="C5" s="30" t="s">
        <v>19</v>
      </c>
      <c r="D5" s="30" t="s">
        <v>20</v>
      </c>
      <c r="E5" s="30" t="s">
        <v>21</v>
      </c>
      <c r="F5" s="30" t="s">
        <v>22</v>
      </c>
      <c r="G5" s="30" t="s">
        <v>23</v>
      </c>
      <c r="H5" s="30" t="s">
        <v>24</v>
      </c>
      <c r="I5" s="30" t="s">
        <v>25</v>
      </c>
      <c r="J5" s="30" t="s">
        <v>26</v>
      </c>
      <c r="K5" s="30" t="s">
        <v>27</v>
      </c>
      <c r="L5" s="30" t="s">
        <v>28</v>
      </c>
      <c r="M5" s="30" t="s">
        <v>29</v>
      </c>
    </row>
    <row r="6" spans="1:13">
      <c r="A6" s="7" t="s">
        <v>30</v>
      </c>
      <c r="B6" s="8">
        <v>2314.63815606047</v>
      </c>
      <c r="C6" s="9">
        <v>90</v>
      </c>
      <c r="D6" s="9">
        <f>ROUND(B6*C6/10000,4)</f>
        <v>20.8317</v>
      </c>
      <c r="E6" s="9"/>
      <c r="F6" s="8"/>
      <c r="G6" s="10"/>
      <c r="H6" s="10"/>
      <c r="I6" s="8">
        <v>9.2</v>
      </c>
      <c r="J6" s="16">
        <f>D6-I6</f>
        <v>11.6317</v>
      </c>
      <c r="K6" s="33" t="s">
        <v>31</v>
      </c>
      <c r="L6" s="16">
        <f>ROUND(B6*10/10000,4)</f>
        <v>2.3146</v>
      </c>
      <c r="M6" s="16">
        <f>J6+L6</f>
        <v>13.9463</v>
      </c>
    </row>
    <row r="7" spans="1:13">
      <c r="A7" s="7" t="s">
        <v>32</v>
      </c>
      <c r="B7" s="8">
        <v>890.791960409827</v>
      </c>
      <c r="C7" s="9">
        <v>90</v>
      </c>
      <c r="D7" s="9">
        <f t="shared" ref="D7:D25" si="0">ROUND(B7*C7/10000,4)</f>
        <v>8.0171</v>
      </c>
      <c r="E7" s="9"/>
      <c r="F7" s="8"/>
      <c r="G7" s="10"/>
      <c r="H7" s="10"/>
      <c r="I7" s="8">
        <v>5.32</v>
      </c>
      <c r="J7" s="16">
        <f t="shared" ref="J7:J25" si="1">D7-I7</f>
        <v>2.6971</v>
      </c>
      <c r="K7" s="33" t="s">
        <v>31</v>
      </c>
      <c r="L7" s="16">
        <f t="shared" ref="L7:L25" si="2">ROUND(B7*10/10000,4)</f>
        <v>0.8908</v>
      </c>
      <c r="M7" s="16">
        <f t="shared" ref="M7:M25" si="3">J7+L7</f>
        <v>3.5879</v>
      </c>
    </row>
    <row r="8" spans="1:13">
      <c r="A8" s="7" t="s">
        <v>33</v>
      </c>
      <c r="B8" s="8">
        <v>1789.78865217039</v>
      </c>
      <c r="C8" s="9">
        <v>90</v>
      </c>
      <c r="D8" s="9">
        <f t="shared" si="0"/>
        <v>16.1081</v>
      </c>
      <c r="E8" s="9"/>
      <c r="F8" s="8"/>
      <c r="G8" s="10"/>
      <c r="H8" s="10"/>
      <c r="I8" s="8">
        <v>9.65</v>
      </c>
      <c r="J8" s="16">
        <f t="shared" si="1"/>
        <v>6.4581</v>
      </c>
      <c r="K8" s="33" t="s">
        <v>31</v>
      </c>
      <c r="L8" s="16">
        <f t="shared" si="2"/>
        <v>1.7898</v>
      </c>
      <c r="M8" s="16">
        <f t="shared" si="3"/>
        <v>8.2479</v>
      </c>
    </row>
    <row r="9" spans="1:13">
      <c r="A9" s="7" t="s">
        <v>34</v>
      </c>
      <c r="B9" s="8">
        <v>2950.27309979137</v>
      </c>
      <c r="C9" s="9">
        <v>90</v>
      </c>
      <c r="D9" s="9">
        <f t="shared" si="0"/>
        <v>26.5525</v>
      </c>
      <c r="E9" s="9"/>
      <c r="F9" s="8"/>
      <c r="G9" s="10"/>
      <c r="H9" s="10"/>
      <c r="I9" s="8">
        <v>10.51</v>
      </c>
      <c r="J9" s="16">
        <f t="shared" si="1"/>
        <v>16.0425</v>
      </c>
      <c r="K9" s="33" t="s">
        <v>31</v>
      </c>
      <c r="L9" s="16">
        <f t="shared" si="2"/>
        <v>2.9503</v>
      </c>
      <c r="M9" s="16">
        <f t="shared" si="3"/>
        <v>18.9928</v>
      </c>
    </row>
    <row r="10" ht="26.25" spans="1:13">
      <c r="A10" s="7" t="s">
        <v>35</v>
      </c>
      <c r="B10" s="8">
        <v>1480.38909285313</v>
      </c>
      <c r="C10" s="9">
        <v>90</v>
      </c>
      <c r="D10" s="9">
        <f t="shared" si="0"/>
        <v>13.3235</v>
      </c>
      <c r="E10" s="12">
        <v>1</v>
      </c>
      <c r="F10" s="7" t="s">
        <v>36</v>
      </c>
      <c r="G10" s="7" t="s">
        <v>37</v>
      </c>
      <c r="H10" s="14">
        <f>D10</f>
        <v>13.3235</v>
      </c>
      <c r="I10" s="9">
        <v>0</v>
      </c>
      <c r="J10" s="16">
        <v>0</v>
      </c>
      <c r="K10" s="33" t="s">
        <v>31</v>
      </c>
      <c r="L10" s="16">
        <f t="shared" si="2"/>
        <v>1.4804</v>
      </c>
      <c r="M10" s="16">
        <f t="shared" si="3"/>
        <v>1.4804</v>
      </c>
    </row>
    <row r="11" spans="1:13">
      <c r="A11" s="7" t="s">
        <v>38</v>
      </c>
      <c r="B11" s="8">
        <v>866.397386395175</v>
      </c>
      <c r="C11" s="9">
        <v>90</v>
      </c>
      <c r="D11" s="9">
        <f t="shared" si="0"/>
        <v>7.7976</v>
      </c>
      <c r="E11" s="12"/>
      <c r="F11" s="7"/>
      <c r="G11" s="7"/>
      <c r="H11" s="10"/>
      <c r="I11" s="8">
        <v>3.23</v>
      </c>
      <c r="J11" s="16">
        <f t="shared" si="1"/>
        <v>4.5676</v>
      </c>
      <c r="K11" s="33" t="s">
        <v>31</v>
      </c>
      <c r="L11" s="16">
        <f t="shared" si="2"/>
        <v>0.8664</v>
      </c>
      <c r="M11" s="16">
        <f t="shared" si="3"/>
        <v>5.434</v>
      </c>
    </row>
    <row r="12" ht="48" spans="1:13">
      <c r="A12" s="7" t="s">
        <v>39</v>
      </c>
      <c r="B12" s="8">
        <v>717.356538847447</v>
      </c>
      <c r="C12" s="9">
        <v>90</v>
      </c>
      <c r="D12" s="9">
        <f t="shared" si="0"/>
        <v>6.4562</v>
      </c>
      <c r="E12" s="12">
        <v>1</v>
      </c>
      <c r="F12" s="7" t="s">
        <v>40</v>
      </c>
      <c r="G12" s="7" t="s">
        <v>41</v>
      </c>
      <c r="H12" s="10">
        <f>D12</f>
        <v>6.4562</v>
      </c>
      <c r="I12" s="9">
        <v>0</v>
      </c>
      <c r="J12" s="16">
        <v>0</v>
      </c>
      <c r="K12" s="33" t="s">
        <v>31</v>
      </c>
      <c r="L12" s="16">
        <f t="shared" si="2"/>
        <v>0.7174</v>
      </c>
      <c r="M12" s="16">
        <f t="shared" si="3"/>
        <v>0.7174</v>
      </c>
    </row>
    <row r="13" s="20" customFormat="1" spans="1:13">
      <c r="A13" s="7" t="s">
        <v>42</v>
      </c>
      <c r="B13" s="8">
        <v>18.2088134301669</v>
      </c>
      <c r="C13" s="9">
        <v>90</v>
      </c>
      <c r="D13" s="9">
        <f t="shared" si="0"/>
        <v>0.1639</v>
      </c>
      <c r="E13" s="9"/>
      <c r="F13" s="8"/>
      <c r="G13" s="10"/>
      <c r="H13" s="10"/>
      <c r="I13" s="9">
        <v>0</v>
      </c>
      <c r="J13" s="16">
        <f t="shared" si="1"/>
        <v>0.1639</v>
      </c>
      <c r="K13" s="33" t="s">
        <v>31</v>
      </c>
      <c r="L13" s="16">
        <f t="shared" si="2"/>
        <v>0.0182</v>
      </c>
      <c r="M13" s="16">
        <f t="shared" si="3"/>
        <v>0.1821</v>
      </c>
    </row>
    <row r="14" spans="1:13">
      <c r="A14" s="7" t="s">
        <v>43</v>
      </c>
      <c r="B14" s="8">
        <v>782.946246515266</v>
      </c>
      <c r="C14" s="9">
        <v>90</v>
      </c>
      <c r="D14" s="9">
        <f t="shared" si="0"/>
        <v>7.0465</v>
      </c>
      <c r="E14" s="9"/>
      <c r="F14" s="8"/>
      <c r="G14" s="10"/>
      <c r="H14" s="10"/>
      <c r="I14" s="8">
        <v>3.87</v>
      </c>
      <c r="J14" s="16">
        <f t="shared" si="1"/>
        <v>3.1765</v>
      </c>
      <c r="K14" s="33" t="s">
        <v>31</v>
      </c>
      <c r="L14" s="16">
        <f t="shared" si="2"/>
        <v>0.7829</v>
      </c>
      <c r="M14" s="16">
        <f t="shared" si="3"/>
        <v>3.9594</v>
      </c>
    </row>
    <row r="15" spans="1:13">
      <c r="A15" s="7" t="s">
        <v>44</v>
      </c>
      <c r="B15" s="8">
        <v>626.159924421785</v>
      </c>
      <c r="C15" s="9">
        <v>90</v>
      </c>
      <c r="D15" s="9">
        <f t="shared" si="0"/>
        <v>5.6354</v>
      </c>
      <c r="E15" s="9"/>
      <c r="F15" s="8"/>
      <c r="G15" s="10"/>
      <c r="H15" s="10"/>
      <c r="I15" s="8">
        <v>3.03</v>
      </c>
      <c r="J15" s="16">
        <f t="shared" si="1"/>
        <v>2.6054</v>
      </c>
      <c r="K15" s="33" t="s">
        <v>31</v>
      </c>
      <c r="L15" s="16">
        <f t="shared" si="2"/>
        <v>0.6262</v>
      </c>
      <c r="M15" s="16">
        <f t="shared" si="3"/>
        <v>3.2316</v>
      </c>
    </row>
    <row r="16" spans="1:13">
      <c r="A16" s="7" t="s">
        <v>45</v>
      </c>
      <c r="B16" s="8">
        <v>519.182340921976</v>
      </c>
      <c r="C16" s="9">
        <v>90</v>
      </c>
      <c r="D16" s="9">
        <f t="shared" si="0"/>
        <v>4.6726</v>
      </c>
      <c r="E16" s="9"/>
      <c r="F16" s="8"/>
      <c r="G16" s="10"/>
      <c r="H16" s="10"/>
      <c r="I16" s="8">
        <v>2.37</v>
      </c>
      <c r="J16" s="16">
        <f t="shared" si="1"/>
        <v>2.3026</v>
      </c>
      <c r="K16" s="33" t="s">
        <v>31</v>
      </c>
      <c r="L16" s="16">
        <f t="shared" si="2"/>
        <v>0.5192</v>
      </c>
      <c r="M16" s="16">
        <f t="shared" si="3"/>
        <v>2.8218</v>
      </c>
    </row>
    <row r="17" spans="1:13">
      <c r="A17" s="7" t="s">
        <v>46</v>
      </c>
      <c r="B17" s="8">
        <v>781.16871343819</v>
      </c>
      <c r="C17" s="9">
        <v>90</v>
      </c>
      <c r="D17" s="9">
        <f t="shared" si="0"/>
        <v>7.0305</v>
      </c>
      <c r="E17" s="9"/>
      <c r="F17" s="8"/>
      <c r="G17" s="10"/>
      <c r="H17" s="10"/>
      <c r="I17" s="8">
        <v>4.15</v>
      </c>
      <c r="J17" s="16">
        <f t="shared" si="1"/>
        <v>2.8805</v>
      </c>
      <c r="K17" s="33" t="s">
        <v>31</v>
      </c>
      <c r="L17" s="16">
        <f t="shared" si="2"/>
        <v>0.7812</v>
      </c>
      <c r="M17" s="16">
        <f t="shared" si="3"/>
        <v>3.6617</v>
      </c>
    </row>
    <row r="18" spans="1:13">
      <c r="A18" s="7" t="s">
        <v>47</v>
      </c>
      <c r="B18" s="8">
        <v>201.453334362832</v>
      </c>
      <c r="C18" s="9">
        <v>90</v>
      </c>
      <c r="D18" s="9">
        <f t="shared" si="0"/>
        <v>1.8131</v>
      </c>
      <c r="E18" s="9"/>
      <c r="F18" s="8"/>
      <c r="G18" s="10"/>
      <c r="H18" s="10"/>
      <c r="I18" s="8">
        <v>0.72</v>
      </c>
      <c r="J18" s="16">
        <f t="shared" si="1"/>
        <v>1.0931</v>
      </c>
      <c r="K18" s="33" t="s">
        <v>31</v>
      </c>
      <c r="L18" s="16">
        <f t="shared" si="2"/>
        <v>0.2015</v>
      </c>
      <c r="M18" s="16">
        <f t="shared" si="3"/>
        <v>1.2946</v>
      </c>
    </row>
    <row r="19" spans="1:13">
      <c r="A19" s="7" t="s">
        <v>48</v>
      </c>
      <c r="B19" s="8">
        <v>2451.3641078934</v>
      </c>
      <c r="C19" s="9">
        <v>90</v>
      </c>
      <c r="D19" s="9">
        <f t="shared" si="0"/>
        <v>22.0623</v>
      </c>
      <c r="E19" s="9"/>
      <c r="F19" s="8"/>
      <c r="G19" s="10"/>
      <c r="H19" s="10"/>
      <c r="I19" s="8">
        <v>10.64</v>
      </c>
      <c r="J19" s="16">
        <f t="shared" si="1"/>
        <v>11.4223</v>
      </c>
      <c r="K19" s="33" t="s">
        <v>31</v>
      </c>
      <c r="L19" s="16">
        <f t="shared" si="2"/>
        <v>2.4514</v>
      </c>
      <c r="M19" s="16">
        <f t="shared" si="3"/>
        <v>13.8737</v>
      </c>
    </row>
    <row r="20" spans="1:13">
      <c r="A20" s="7" t="s">
        <v>49</v>
      </c>
      <c r="B20" s="8">
        <v>687.626982367155</v>
      </c>
      <c r="C20" s="9">
        <v>90</v>
      </c>
      <c r="D20" s="9">
        <f t="shared" si="0"/>
        <v>6.1886</v>
      </c>
      <c r="E20" s="9"/>
      <c r="F20" s="8"/>
      <c r="G20" s="10"/>
      <c r="H20" s="10"/>
      <c r="I20" s="8">
        <v>2.29</v>
      </c>
      <c r="J20" s="16">
        <f t="shared" si="1"/>
        <v>3.8986</v>
      </c>
      <c r="K20" s="33" t="s">
        <v>31</v>
      </c>
      <c r="L20" s="16">
        <f t="shared" si="2"/>
        <v>0.6876</v>
      </c>
      <c r="M20" s="16">
        <f t="shared" si="3"/>
        <v>4.5862</v>
      </c>
    </row>
    <row r="21" s="20" customFormat="1" spans="1:13">
      <c r="A21" s="7" t="s">
        <v>50</v>
      </c>
      <c r="B21" s="8">
        <v>8.37939427540218</v>
      </c>
      <c r="C21" s="9">
        <v>90</v>
      </c>
      <c r="D21" s="9">
        <f t="shared" si="0"/>
        <v>0.0754</v>
      </c>
      <c r="E21" s="9"/>
      <c r="F21" s="8"/>
      <c r="G21" s="10"/>
      <c r="H21" s="10"/>
      <c r="I21" s="9">
        <v>0</v>
      </c>
      <c r="J21" s="16">
        <f t="shared" si="1"/>
        <v>0.0754</v>
      </c>
      <c r="K21" s="33" t="s">
        <v>31</v>
      </c>
      <c r="L21" s="16">
        <f t="shared" si="2"/>
        <v>0.0084</v>
      </c>
      <c r="M21" s="16">
        <f t="shared" si="3"/>
        <v>0.0838</v>
      </c>
    </row>
    <row r="22" spans="1:13">
      <c r="A22" s="7" t="s">
        <v>51</v>
      </c>
      <c r="B22" s="8">
        <v>458.423165577013</v>
      </c>
      <c r="C22" s="9">
        <v>90</v>
      </c>
      <c r="D22" s="9">
        <f t="shared" si="0"/>
        <v>4.1258</v>
      </c>
      <c r="E22" s="9"/>
      <c r="F22" s="8"/>
      <c r="G22" s="10"/>
      <c r="H22" s="10"/>
      <c r="I22" s="8">
        <v>2.18</v>
      </c>
      <c r="J22" s="16">
        <f t="shared" si="1"/>
        <v>1.9458</v>
      </c>
      <c r="K22" s="33" t="s">
        <v>31</v>
      </c>
      <c r="L22" s="16">
        <f t="shared" si="2"/>
        <v>0.4584</v>
      </c>
      <c r="M22" s="16">
        <f t="shared" si="3"/>
        <v>2.4042</v>
      </c>
    </row>
    <row r="23" s="20" customFormat="1" spans="1:13">
      <c r="A23" s="7" t="s">
        <v>52</v>
      </c>
      <c r="B23" s="8">
        <v>1135.51019882299</v>
      </c>
      <c r="C23" s="9">
        <v>90</v>
      </c>
      <c r="D23" s="9">
        <f t="shared" si="0"/>
        <v>10.2196</v>
      </c>
      <c r="E23" s="9"/>
      <c r="F23" s="8"/>
      <c r="G23" s="10"/>
      <c r="H23" s="10"/>
      <c r="I23" s="8">
        <v>4.11</v>
      </c>
      <c r="J23" s="16">
        <f t="shared" si="1"/>
        <v>6.1096</v>
      </c>
      <c r="K23" s="33" t="s">
        <v>31</v>
      </c>
      <c r="L23" s="16">
        <f t="shared" si="2"/>
        <v>1.1355</v>
      </c>
      <c r="M23" s="16">
        <f t="shared" si="3"/>
        <v>7.2451</v>
      </c>
    </row>
    <row r="24" spans="1:13">
      <c r="A24" s="7" t="s">
        <v>53</v>
      </c>
      <c r="B24" s="8">
        <v>179.084440826276</v>
      </c>
      <c r="C24" s="9">
        <v>90</v>
      </c>
      <c r="D24" s="9">
        <f t="shared" si="0"/>
        <v>1.6118</v>
      </c>
      <c r="E24" s="9"/>
      <c r="F24" s="8"/>
      <c r="G24" s="10"/>
      <c r="H24" s="10"/>
      <c r="I24" s="8">
        <v>0.84</v>
      </c>
      <c r="J24" s="16">
        <f t="shared" si="1"/>
        <v>0.7718</v>
      </c>
      <c r="K24" s="33" t="s">
        <v>31</v>
      </c>
      <c r="L24" s="16">
        <f t="shared" si="2"/>
        <v>0.1791</v>
      </c>
      <c r="M24" s="16">
        <f t="shared" si="3"/>
        <v>0.9509</v>
      </c>
    </row>
    <row r="25" spans="1:13">
      <c r="A25" s="7" t="s">
        <v>54</v>
      </c>
      <c r="B25" s="8">
        <v>835.486385367915</v>
      </c>
      <c r="C25" s="9">
        <v>90</v>
      </c>
      <c r="D25" s="9">
        <f t="shared" si="0"/>
        <v>7.5194</v>
      </c>
      <c r="E25" s="9"/>
      <c r="F25" s="8"/>
      <c r="G25" s="10"/>
      <c r="H25" s="10"/>
      <c r="I25" s="8">
        <v>3.78</v>
      </c>
      <c r="J25" s="16">
        <f t="shared" si="1"/>
        <v>3.7394</v>
      </c>
      <c r="K25" s="33" t="s">
        <v>31</v>
      </c>
      <c r="L25" s="16">
        <f t="shared" si="2"/>
        <v>0.8355</v>
      </c>
      <c r="M25" s="16">
        <f t="shared" si="3"/>
        <v>4.5749</v>
      </c>
    </row>
    <row r="26" spans="1:13">
      <c r="A26" s="15" t="s">
        <v>55</v>
      </c>
      <c r="B26" s="16">
        <f>ROUND(SUM(B6:B25),4)</f>
        <v>19694.6289</v>
      </c>
      <c r="C26" s="16"/>
      <c r="D26" s="16">
        <f>ROUND(SUM(D6:D25),4)</f>
        <v>177.2516</v>
      </c>
      <c r="E26" s="16">
        <f>SUM(E6:E25)</f>
        <v>2</v>
      </c>
      <c r="F26" s="16"/>
      <c r="G26" s="16"/>
      <c r="H26" s="16">
        <f>ROUND(SUM(H6:H25),4)</f>
        <v>19.7797</v>
      </c>
      <c r="I26" s="16">
        <f>ROUND(SUM(I6:I25),4)</f>
        <v>75.89</v>
      </c>
      <c r="J26" s="16">
        <f>ROUND(SUM(J6:J25),4)</f>
        <v>81.5819</v>
      </c>
      <c r="K26" s="16"/>
      <c r="L26" s="16">
        <f>ROUND(SUM(L6:L25),4)</f>
        <v>19.6948</v>
      </c>
      <c r="M26" s="16">
        <f>ROUND(SUM(M6:M25),4)</f>
        <v>101.2767</v>
      </c>
    </row>
  </sheetData>
  <mergeCells count="12">
    <mergeCell ref="A1:M1"/>
    <mergeCell ref="E2:H2"/>
    <mergeCell ref="E3:G3"/>
    <mergeCell ref="A2:A4"/>
    <mergeCell ref="B2:B4"/>
    <mergeCell ref="C2:C4"/>
    <mergeCell ref="D2:D4"/>
    <mergeCell ref="H3:H4"/>
    <mergeCell ref="I2:I4"/>
    <mergeCell ref="J2:J4"/>
    <mergeCell ref="M2:M4"/>
    <mergeCell ref="K2:L3"/>
  </mergeCells>
  <pageMargins left="0.7" right="0.7" top="0.75" bottom="0.75" header="0.3" footer="0.3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33"/>
  <sheetViews>
    <sheetView tabSelected="1" workbookViewId="0">
      <selection activeCell="M8" sqref="M8"/>
    </sheetView>
  </sheetViews>
  <sheetFormatPr defaultColWidth="9" defaultRowHeight="12.75"/>
  <cols>
    <col min="1" max="1" width="8.1047619047619" customWidth="1"/>
    <col min="2" max="2" width="13.3142857142857" customWidth="1"/>
    <col min="3" max="3" width="6.1047619047619" customWidth="1"/>
    <col min="5" max="5" width="6.32380952380952" customWidth="1"/>
    <col min="9" max="9" width="6.77142857142857" customWidth="1"/>
  </cols>
  <sheetData>
    <row r="1" ht="23.25" spans="1:11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ht="37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20.25" spans="1:11">
      <c r="A6" s="3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14.25" spans="1:11">
      <c r="A7" s="4" t="s">
        <v>1</v>
      </c>
      <c r="B7" s="5" t="s">
        <v>2</v>
      </c>
      <c r="C7" s="4" t="s">
        <v>58</v>
      </c>
      <c r="D7" s="4" t="s">
        <v>4</v>
      </c>
      <c r="E7" s="4" t="s">
        <v>59</v>
      </c>
      <c r="F7" s="4"/>
      <c r="G7" s="4" t="s">
        <v>60</v>
      </c>
      <c r="H7" s="4"/>
      <c r="I7" s="4" t="s">
        <v>61</v>
      </c>
      <c r="J7" s="4"/>
      <c r="K7" s="4" t="s">
        <v>62</v>
      </c>
    </row>
    <row r="8" ht="57" spans="1:11">
      <c r="A8" s="4"/>
      <c r="B8" s="4"/>
      <c r="C8" s="4"/>
      <c r="D8" s="4"/>
      <c r="E8" s="4" t="s">
        <v>63</v>
      </c>
      <c r="F8" s="4" t="s">
        <v>64</v>
      </c>
      <c r="G8" s="4" t="s">
        <v>65</v>
      </c>
      <c r="H8" s="4" t="s">
        <v>66</v>
      </c>
      <c r="I8" s="18" t="s">
        <v>67</v>
      </c>
      <c r="J8" s="18" t="s">
        <v>68</v>
      </c>
      <c r="K8" s="4"/>
    </row>
    <row r="9" spans="1:11">
      <c r="A9" s="6" t="s">
        <v>17</v>
      </c>
      <c r="B9" s="6" t="s">
        <v>18</v>
      </c>
      <c r="C9" s="6" t="s">
        <v>19</v>
      </c>
      <c r="D9" s="6" t="s">
        <v>20</v>
      </c>
      <c r="E9" s="6" t="s">
        <v>21</v>
      </c>
      <c r="F9" s="6" t="s">
        <v>22</v>
      </c>
      <c r="G9" s="6" t="s">
        <v>23</v>
      </c>
      <c r="H9" s="6" t="s">
        <v>24</v>
      </c>
      <c r="I9" s="6" t="s">
        <v>25</v>
      </c>
      <c r="J9" s="6" t="s">
        <v>26</v>
      </c>
      <c r="K9" s="6" t="s">
        <v>27</v>
      </c>
    </row>
    <row r="10" spans="1:11">
      <c r="A10" s="7" t="s">
        <v>30</v>
      </c>
      <c r="B10" s="8">
        <v>2314.63815606047</v>
      </c>
      <c r="C10" s="9">
        <v>90</v>
      </c>
      <c r="D10" s="9">
        <f t="shared" ref="D10:D29" si="0">ROUND(B10*C10/10000,4)</f>
        <v>20.8317</v>
      </c>
      <c r="E10" s="9"/>
      <c r="F10" s="8">
        <v>9.2</v>
      </c>
      <c r="G10" s="10"/>
      <c r="H10" s="10"/>
      <c r="I10" s="8" t="s">
        <v>31</v>
      </c>
      <c r="J10" s="16">
        <v>2.3146</v>
      </c>
      <c r="K10" s="16">
        <v>13.9463</v>
      </c>
    </row>
    <row r="11" spans="1:11">
      <c r="A11" s="7" t="s">
        <v>32</v>
      </c>
      <c r="B11" s="8">
        <v>890.791960409827</v>
      </c>
      <c r="C11" s="9">
        <v>90</v>
      </c>
      <c r="D11" s="9">
        <f t="shared" si="0"/>
        <v>8.0171</v>
      </c>
      <c r="E11" s="9"/>
      <c r="F11" s="8">
        <v>5.32</v>
      </c>
      <c r="G11" s="10"/>
      <c r="H11" s="10"/>
      <c r="I11" s="8" t="s">
        <v>31</v>
      </c>
      <c r="J11" s="16">
        <v>0.8908</v>
      </c>
      <c r="K11" s="16">
        <v>3.5879</v>
      </c>
    </row>
    <row r="12" spans="1:11">
      <c r="A12" s="7" t="s">
        <v>33</v>
      </c>
      <c r="B12" s="8">
        <v>1789.78865217039</v>
      </c>
      <c r="C12" s="9">
        <v>90</v>
      </c>
      <c r="D12" s="9">
        <f t="shared" si="0"/>
        <v>16.1081</v>
      </c>
      <c r="E12" s="9"/>
      <c r="F12" s="8">
        <v>9.65</v>
      </c>
      <c r="G12" s="10"/>
      <c r="H12" s="10"/>
      <c r="I12" s="8" t="s">
        <v>31</v>
      </c>
      <c r="J12" s="16">
        <v>1.7898</v>
      </c>
      <c r="K12" s="16">
        <v>8.2479</v>
      </c>
    </row>
    <row r="13" spans="1:11">
      <c r="A13" s="7" t="s">
        <v>34</v>
      </c>
      <c r="B13" s="8">
        <v>2950.27309979137</v>
      </c>
      <c r="C13" s="9">
        <v>90</v>
      </c>
      <c r="D13" s="9">
        <f t="shared" si="0"/>
        <v>26.5525</v>
      </c>
      <c r="E13" s="9"/>
      <c r="F13" s="8">
        <v>10.51</v>
      </c>
      <c r="G13" s="10"/>
      <c r="H13" s="10"/>
      <c r="I13" s="8" t="s">
        <v>31</v>
      </c>
      <c r="J13" s="16">
        <v>2.9503</v>
      </c>
      <c r="K13" s="16">
        <v>18.9928</v>
      </c>
    </row>
    <row r="14" ht="42" spans="1:11">
      <c r="A14" s="11" t="s">
        <v>35</v>
      </c>
      <c r="B14" s="8">
        <v>1480.38909285313</v>
      </c>
      <c r="C14" s="9">
        <v>90</v>
      </c>
      <c r="D14" s="9">
        <f t="shared" si="0"/>
        <v>13.3235</v>
      </c>
      <c r="E14" s="12"/>
      <c r="F14" s="8">
        <v>0</v>
      </c>
      <c r="G14" s="13" t="s">
        <v>69</v>
      </c>
      <c r="H14" s="14">
        <f>D14</f>
        <v>13.3235</v>
      </c>
      <c r="I14" s="9" t="s">
        <v>31</v>
      </c>
      <c r="J14" s="16">
        <v>1.4804</v>
      </c>
      <c r="K14" s="16">
        <v>1.4804</v>
      </c>
    </row>
    <row r="15" spans="1:11">
      <c r="A15" s="7" t="s">
        <v>38</v>
      </c>
      <c r="B15" s="8">
        <v>866.397386395175</v>
      </c>
      <c r="C15" s="9">
        <v>90</v>
      </c>
      <c r="D15" s="9">
        <f t="shared" si="0"/>
        <v>7.7976</v>
      </c>
      <c r="E15" s="12"/>
      <c r="F15" s="8">
        <v>3.23</v>
      </c>
      <c r="G15" s="7"/>
      <c r="H15" s="10"/>
      <c r="I15" s="8" t="s">
        <v>31</v>
      </c>
      <c r="J15" s="16">
        <v>0.8664</v>
      </c>
      <c r="K15" s="16">
        <v>5.434</v>
      </c>
    </row>
    <row r="16" ht="42" spans="1:11">
      <c r="A16" s="11" t="s">
        <v>39</v>
      </c>
      <c r="B16" s="8">
        <v>717.356538847447</v>
      </c>
      <c r="C16" s="9">
        <v>90</v>
      </c>
      <c r="D16" s="9">
        <f t="shared" si="0"/>
        <v>6.4562</v>
      </c>
      <c r="E16" s="12"/>
      <c r="F16" s="8">
        <v>0</v>
      </c>
      <c r="G16" s="13" t="s">
        <v>69</v>
      </c>
      <c r="H16" s="10">
        <f>D16</f>
        <v>6.4562</v>
      </c>
      <c r="I16" s="9" t="s">
        <v>31</v>
      </c>
      <c r="J16" s="16">
        <v>0.7174</v>
      </c>
      <c r="K16" s="16">
        <v>0.7174</v>
      </c>
    </row>
    <row r="17" spans="1:11">
      <c r="A17" s="7" t="s">
        <v>42</v>
      </c>
      <c r="B17" s="8">
        <v>18.2088134301669</v>
      </c>
      <c r="C17" s="9">
        <v>90</v>
      </c>
      <c r="D17" s="9">
        <f t="shared" si="0"/>
        <v>0.1639</v>
      </c>
      <c r="E17" s="9"/>
      <c r="F17" s="8">
        <v>0</v>
      </c>
      <c r="G17" s="10"/>
      <c r="H17" s="10"/>
      <c r="I17" s="9" t="s">
        <v>31</v>
      </c>
      <c r="J17" s="16">
        <v>0.0182</v>
      </c>
      <c r="K17" s="16">
        <v>0.1821</v>
      </c>
    </row>
    <row r="18" spans="1:11">
      <c r="A18" s="7" t="s">
        <v>43</v>
      </c>
      <c r="B18" s="8">
        <v>782.946246515266</v>
      </c>
      <c r="C18" s="9">
        <v>90</v>
      </c>
      <c r="D18" s="9">
        <f t="shared" si="0"/>
        <v>7.0465</v>
      </c>
      <c r="E18" s="9"/>
      <c r="F18" s="8">
        <v>3.87</v>
      </c>
      <c r="G18" s="10"/>
      <c r="H18" s="10"/>
      <c r="I18" s="8" t="s">
        <v>31</v>
      </c>
      <c r="J18" s="16">
        <v>0.7829</v>
      </c>
      <c r="K18" s="16">
        <v>3.9594</v>
      </c>
    </row>
    <row r="19" spans="1:11">
      <c r="A19" s="7" t="s">
        <v>44</v>
      </c>
      <c r="B19" s="8">
        <v>626.159924421785</v>
      </c>
      <c r="C19" s="9">
        <v>90</v>
      </c>
      <c r="D19" s="9">
        <f t="shared" si="0"/>
        <v>5.6354</v>
      </c>
      <c r="E19" s="9"/>
      <c r="F19" s="8">
        <v>3.03</v>
      </c>
      <c r="G19" s="10"/>
      <c r="H19" s="10"/>
      <c r="I19" s="8" t="s">
        <v>31</v>
      </c>
      <c r="J19" s="16">
        <v>0.6262</v>
      </c>
      <c r="K19" s="16">
        <v>3.2316</v>
      </c>
    </row>
    <row r="20" spans="1:11">
      <c r="A20" s="7" t="s">
        <v>45</v>
      </c>
      <c r="B20" s="8">
        <v>519.182340921976</v>
      </c>
      <c r="C20" s="9">
        <v>90</v>
      </c>
      <c r="D20" s="9">
        <f t="shared" si="0"/>
        <v>4.6726</v>
      </c>
      <c r="E20" s="9"/>
      <c r="F20" s="8">
        <v>2.37</v>
      </c>
      <c r="G20" s="10"/>
      <c r="H20" s="10"/>
      <c r="I20" s="8" t="s">
        <v>31</v>
      </c>
      <c r="J20" s="16">
        <v>0.5192</v>
      </c>
      <c r="K20" s="16">
        <v>2.8218</v>
      </c>
    </row>
    <row r="21" spans="1:11">
      <c r="A21" s="7" t="s">
        <v>46</v>
      </c>
      <c r="B21" s="8">
        <v>781.16871343819</v>
      </c>
      <c r="C21" s="9">
        <v>90</v>
      </c>
      <c r="D21" s="9">
        <f t="shared" si="0"/>
        <v>7.0305</v>
      </c>
      <c r="E21" s="9"/>
      <c r="F21" s="8">
        <v>4.15</v>
      </c>
      <c r="G21" s="10"/>
      <c r="H21" s="10"/>
      <c r="I21" s="8" t="s">
        <v>31</v>
      </c>
      <c r="J21" s="16">
        <v>0.7812</v>
      </c>
      <c r="K21" s="16">
        <v>3.6617</v>
      </c>
    </row>
    <row r="22" spans="1:11">
      <c r="A22" s="7" t="s">
        <v>47</v>
      </c>
      <c r="B22" s="8">
        <v>201.453334362832</v>
      </c>
      <c r="C22" s="9">
        <v>90</v>
      </c>
      <c r="D22" s="9">
        <f t="shared" si="0"/>
        <v>1.8131</v>
      </c>
      <c r="E22" s="9"/>
      <c r="F22" s="8">
        <v>0.72</v>
      </c>
      <c r="G22" s="10"/>
      <c r="H22" s="10"/>
      <c r="I22" s="8" t="s">
        <v>31</v>
      </c>
      <c r="J22" s="16">
        <v>0.2015</v>
      </c>
      <c r="K22" s="16">
        <v>1.2946</v>
      </c>
    </row>
    <row r="23" spans="1:11">
      <c r="A23" s="7" t="s">
        <v>48</v>
      </c>
      <c r="B23" s="8">
        <v>2451.3641078934</v>
      </c>
      <c r="C23" s="9">
        <v>90</v>
      </c>
      <c r="D23" s="9">
        <f t="shared" si="0"/>
        <v>22.0623</v>
      </c>
      <c r="E23" s="9"/>
      <c r="F23" s="8">
        <v>10.64</v>
      </c>
      <c r="G23" s="10"/>
      <c r="H23" s="10"/>
      <c r="I23" s="8" t="s">
        <v>31</v>
      </c>
      <c r="J23" s="16">
        <v>2.4514</v>
      </c>
      <c r="K23" s="16">
        <v>13.8737</v>
      </c>
    </row>
    <row r="24" spans="1:11">
      <c r="A24" s="7" t="s">
        <v>49</v>
      </c>
      <c r="B24" s="8">
        <v>687.626982367155</v>
      </c>
      <c r="C24" s="9">
        <v>90</v>
      </c>
      <c r="D24" s="9">
        <f t="shared" si="0"/>
        <v>6.1886</v>
      </c>
      <c r="E24" s="9"/>
      <c r="F24" s="8">
        <v>2.29</v>
      </c>
      <c r="G24" s="10"/>
      <c r="H24" s="10"/>
      <c r="I24" s="8" t="s">
        <v>31</v>
      </c>
      <c r="J24" s="16">
        <v>0.6876</v>
      </c>
      <c r="K24" s="16">
        <v>4.5862</v>
      </c>
    </row>
    <row r="25" spans="1:11">
      <c r="A25" s="7" t="s">
        <v>50</v>
      </c>
      <c r="B25" s="8">
        <v>8.37939427540218</v>
      </c>
      <c r="C25" s="9">
        <v>90</v>
      </c>
      <c r="D25" s="9">
        <f t="shared" si="0"/>
        <v>0.0754</v>
      </c>
      <c r="E25" s="9"/>
      <c r="F25" s="8">
        <v>0</v>
      </c>
      <c r="G25" s="10"/>
      <c r="H25" s="10"/>
      <c r="I25" s="9" t="s">
        <v>31</v>
      </c>
      <c r="J25" s="16">
        <v>0.0084</v>
      </c>
      <c r="K25" s="16">
        <v>0.0838</v>
      </c>
    </row>
    <row r="26" ht="24" spans="1:11">
      <c r="A26" s="11" t="s">
        <v>51</v>
      </c>
      <c r="B26" s="8">
        <v>458.423165577013</v>
      </c>
      <c r="C26" s="9">
        <v>90</v>
      </c>
      <c r="D26" s="9">
        <f t="shared" si="0"/>
        <v>4.1258</v>
      </c>
      <c r="E26" s="9"/>
      <c r="F26" s="8">
        <v>2.18</v>
      </c>
      <c r="G26" s="10"/>
      <c r="H26" s="10"/>
      <c r="I26" s="8" t="s">
        <v>31</v>
      </c>
      <c r="J26" s="16">
        <v>0.4584</v>
      </c>
      <c r="K26" s="16">
        <v>2.4042</v>
      </c>
    </row>
    <row r="27" spans="1:11">
      <c r="A27" s="7" t="s">
        <v>52</v>
      </c>
      <c r="B27" s="8">
        <v>1135.51019882299</v>
      </c>
      <c r="C27" s="9">
        <v>90</v>
      </c>
      <c r="D27" s="9">
        <f t="shared" si="0"/>
        <v>10.2196</v>
      </c>
      <c r="E27" s="9"/>
      <c r="F27" s="8">
        <v>4.11</v>
      </c>
      <c r="G27" s="10"/>
      <c r="H27" s="10"/>
      <c r="I27" s="8" t="s">
        <v>31</v>
      </c>
      <c r="J27" s="16">
        <v>1.1355</v>
      </c>
      <c r="K27" s="16">
        <v>7.2451</v>
      </c>
    </row>
    <row r="28" ht="24" spans="1:11">
      <c r="A28" s="11" t="s">
        <v>53</v>
      </c>
      <c r="B28" s="8">
        <v>179.084440826276</v>
      </c>
      <c r="C28" s="9">
        <v>90</v>
      </c>
      <c r="D28" s="9">
        <f t="shared" si="0"/>
        <v>1.6118</v>
      </c>
      <c r="E28" s="9"/>
      <c r="F28" s="8">
        <v>0.84</v>
      </c>
      <c r="G28" s="10"/>
      <c r="H28" s="10"/>
      <c r="I28" s="8" t="s">
        <v>31</v>
      </c>
      <c r="J28" s="16">
        <v>0.1791</v>
      </c>
      <c r="K28" s="16">
        <v>0.9509</v>
      </c>
    </row>
    <row r="29" spans="1:11">
      <c r="A29" s="7" t="s">
        <v>54</v>
      </c>
      <c r="B29" s="8">
        <v>835.486385367915</v>
      </c>
      <c r="C29" s="9">
        <v>90</v>
      </c>
      <c r="D29" s="9">
        <f t="shared" si="0"/>
        <v>7.5194</v>
      </c>
      <c r="E29" s="9"/>
      <c r="F29" s="8">
        <v>3.78</v>
      </c>
      <c r="G29" s="10"/>
      <c r="H29" s="10"/>
      <c r="I29" s="8" t="s">
        <v>31</v>
      </c>
      <c r="J29" s="16">
        <v>0.8355</v>
      </c>
      <c r="K29" s="16">
        <v>4.5749</v>
      </c>
    </row>
    <row r="30" spans="1:11">
      <c r="A30" s="15" t="s">
        <v>55</v>
      </c>
      <c r="B30" s="16">
        <f>ROUND(SUM(B10:B29),4)</f>
        <v>19694.6289</v>
      </c>
      <c r="C30" s="16"/>
      <c r="D30" s="16">
        <f>ROUND(SUM(D10:D29),4)</f>
        <v>177.2516</v>
      </c>
      <c r="E30" s="16"/>
      <c r="F30" s="16">
        <v>75.89</v>
      </c>
      <c r="G30" s="16"/>
      <c r="H30" s="16">
        <f>ROUND(SUM(H10:H29),4)</f>
        <v>19.7797</v>
      </c>
      <c r="I30" s="16"/>
      <c r="J30" s="16">
        <v>19.6948</v>
      </c>
      <c r="K30" s="16">
        <v>101.2767</v>
      </c>
    </row>
    <row r="32" spans="8:11">
      <c r="H32" s="17" t="s">
        <v>70</v>
      </c>
      <c r="I32" s="2"/>
      <c r="J32" s="17"/>
      <c r="K32" s="17"/>
    </row>
    <row r="33" ht="21" customHeight="1" spans="8:11">
      <c r="H33" s="17"/>
      <c r="I33" s="2"/>
      <c r="J33" s="17"/>
      <c r="K33" s="17"/>
    </row>
  </sheetData>
  <mergeCells count="12">
    <mergeCell ref="A1:K1"/>
    <mergeCell ref="A6:K6"/>
    <mergeCell ref="E7:F7"/>
    <mergeCell ref="G7:H7"/>
    <mergeCell ref="I7:J7"/>
    <mergeCell ref="A7:A8"/>
    <mergeCell ref="B7:B8"/>
    <mergeCell ref="C7:C8"/>
    <mergeCell ref="D7:D8"/>
    <mergeCell ref="K7:K8"/>
    <mergeCell ref="A2:K5"/>
    <mergeCell ref="H32:K33"/>
  </mergeCells>
  <pageMargins left="0.19652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高桥镇</vt:lpstr>
      <vt:lpstr>高桥公示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2023-09-27T10:42:00Z</dcterms:created>
  <dcterms:modified xsi:type="dcterms:W3CDTF">2023-11-15T00:38:28Z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16AF4A969EA048C6ABFCB4C7E337F544_12</vt:lpwstr>
  </property>
</Properties>
</file>