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firstSheet="3" activeTab="8"/>
  </bookViews>
  <sheets>
    <sheet name="21收（全区）" sheetId="1" r:id="rId1"/>
    <sheet name="21收（本级）" sheetId="2" r:id="rId2"/>
    <sheet name="21支出（本级）" sheetId="3" r:id="rId3"/>
    <sheet name="21转移性支出" sheetId="4" r:id="rId4"/>
    <sheet name="基金（全区）" sheetId="5" r:id="rId5"/>
    <sheet name="基金（区级）" sheetId="6" r:id="rId6"/>
    <sheet name="社保基金预算调整表" sheetId="7" r:id="rId7"/>
    <sheet name="国资收" sheetId="8" r:id="rId8"/>
    <sheet name="国资支" sheetId="9" r:id="rId9"/>
    <sheet name="Sheet1" sheetId="10" r:id="rId10"/>
  </sheets>
  <definedNames>
    <definedName name="_xlnm.Print_Titles" localSheetId="2">'21支出（本级）'!$5:$5</definedName>
    <definedName name="_xlnm._FilterDatabase" localSheetId="2" hidden="1">'21支出（本级）'!$A$5:$F$514</definedName>
  </definedNames>
  <calcPr fullCalcOnLoad="1"/>
</workbook>
</file>

<file path=xl/sharedStrings.xml><?xml version="1.0" encoding="utf-8"?>
<sst xmlns="http://schemas.openxmlformats.org/spreadsheetml/2006/main" count="1293" uniqueCount="1089">
  <si>
    <t>附表1</t>
  </si>
  <si>
    <t>2021年海曙区一般公共预算收入预算调整表</t>
  </si>
  <si>
    <t xml:space="preserve">        单位:万元</t>
  </si>
  <si>
    <t>收入项目</t>
  </si>
  <si>
    <t>年初预算</t>
  </si>
  <si>
    <t>调整预算</t>
  </si>
  <si>
    <t>比年初预算+-%</t>
  </si>
  <si>
    <t>2020年实绩</t>
  </si>
  <si>
    <t>比上年实绩+-%</t>
  </si>
  <si>
    <t>一、税收收入</t>
  </si>
  <si>
    <t xml:space="preserve">  1、增值税</t>
  </si>
  <si>
    <t>其中：金融保险业改增增值税</t>
  </si>
  <si>
    <t xml:space="preserve">  2、企业所得税</t>
  </si>
  <si>
    <t xml:space="preserve">  3、个人所得税</t>
  </si>
  <si>
    <t xml:space="preserve">  4、资源税</t>
  </si>
  <si>
    <t xml:space="preserve">  5、城建税</t>
  </si>
  <si>
    <t>其中：成品油税费改革城建税转出</t>
  </si>
  <si>
    <t xml:space="preserve">  6、房产税</t>
  </si>
  <si>
    <t xml:space="preserve">  7、印花税</t>
  </si>
  <si>
    <t xml:space="preserve">  8、土地使用税</t>
  </si>
  <si>
    <t xml:space="preserve">  9、土地增值税</t>
  </si>
  <si>
    <t xml:space="preserve">  10、车船税</t>
  </si>
  <si>
    <t>减</t>
  </si>
  <si>
    <t xml:space="preserve">  11、契税</t>
  </si>
  <si>
    <t xml:space="preserve">  12、耕占税</t>
  </si>
  <si>
    <t xml:space="preserve">  13、环境保护税</t>
  </si>
  <si>
    <t xml:space="preserve">  14、其他税收收入</t>
  </si>
  <si>
    <t>二、非税收入</t>
  </si>
  <si>
    <t xml:space="preserve">  1、教育费附加</t>
  </si>
  <si>
    <t xml:space="preserve">  2、地方教育附加</t>
  </si>
  <si>
    <t xml:space="preserve">  3、文化事业建设费</t>
  </si>
  <si>
    <t xml:space="preserve">  4、残疾人就业保障金</t>
  </si>
  <si>
    <t xml:space="preserve">  5、森林植被恢复费</t>
  </si>
  <si>
    <t xml:space="preserve">  6、行政事业性收费</t>
  </si>
  <si>
    <t>其中：水土保持设施费</t>
  </si>
  <si>
    <t xml:space="preserve">  7、罚没收入</t>
  </si>
  <si>
    <t xml:space="preserve">  8、国有资本经营收入</t>
  </si>
  <si>
    <t xml:space="preserve">  9、国有资源有偿使用收入</t>
  </si>
  <si>
    <t>其中：矿产资源补偿费</t>
  </si>
  <si>
    <t xml:space="preserve">      水资源费</t>
  </si>
  <si>
    <t xml:space="preserve">      新增建设用地土地有偿使用费收入</t>
  </si>
  <si>
    <t xml:space="preserve">  10、政府住房基金收入</t>
  </si>
  <si>
    <t xml:space="preserve">  11、其他收入</t>
  </si>
  <si>
    <t>合计</t>
  </si>
  <si>
    <t>附表2</t>
  </si>
  <si>
    <t>2021年海曙区一般公共预算收入预算调整表（本级）</t>
  </si>
  <si>
    <t>附表3</t>
  </si>
  <si>
    <t>2021年海曙区本级一般公共预算支出预算调整表</t>
  </si>
  <si>
    <t>单位：万元</t>
  </si>
  <si>
    <t>科目编码</t>
  </si>
  <si>
    <t>科目名称</t>
  </si>
  <si>
    <t>上年结转</t>
  </si>
  <si>
    <t>增减（+-）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</si>
  <si>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</si>
  <si>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</si>
  <si>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</si>
  <si>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</si>
  <si>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</si>
  <si>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</si>
  <si>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</si>
  <si>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</si>
  <si>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</si>
  <si>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2010104</t>
  </si>
  <si>
    <t xml:space="preserve">      人大会议</t>
  </si>
  <si>
    <t>2010108</t>
  </si>
  <si>
    <t xml:space="preserve">      代表工作</t>
  </si>
  <si>
    <t>2010150</t>
  </si>
  <si>
    <t xml:space="preserve">      事业运行</t>
  </si>
  <si>
    <t>20102</t>
  </si>
  <si>
    <t xml:space="preserve">    政协事务</t>
  </si>
  <si>
    <t>2010201</t>
  </si>
  <si>
    <t>2010202</t>
  </si>
  <si>
    <t>2010204</t>
  </si>
  <si>
    <t xml:space="preserve">      政协会议</t>
  </si>
  <si>
    <t>2010250</t>
  </si>
  <si>
    <t>20103</t>
  </si>
  <si>
    <t xml:space="preserve">    政府办公厅(室)及相关机构事务</t>
  </si>
  <si>
    <t>2010301</t>
  </si>
  <si>
    <t>2010302</t>
  </si>
  <si>
    <t>2010303</t>
  </si>
  <si>
    <t xml:space="preserve">      机关服务</t>
  </si>
  <si>
    <t>2010305</t>
  </si>
  <si>
    <t xml:space="preserve">      专项业务及机关事务管理</t>
  </si>
  <si>
    <t>2010308</t>
  </si>
  <si>
    <t xml:space="preserve">      信访事务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</si>
  <si>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</si>
  <si>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</si>
  <si>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</si>
  <si>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</si>
  <si>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</si>
  <si>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</si>
  <si>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</si>
  <si>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</si>
  <si>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</si>
  <si>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</si>
  <si>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</si>
  <si>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</si>
  <si>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</si>
  <si>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</si>
  <si>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</si>
  <si>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</si>
  <si>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</si>
  <si>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</si>
  <si>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</si>
  <si>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</si>
  <si>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</si>
  <si>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</si>
  <si>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</si>
  <si>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</si>
  <si>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</si>
  <si>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</si>
  <si>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</si>
  <si>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20106</t>
  </si>
  <si>
    <t xml:space="preserve">    财政事务</t>
  </si>
  <si>
    <t>2010601</t>
  </si>
  <si>
    <t>2010602</t>
  </si>
  <si>
    <t>2010650</t>
  </si>
  <si>
    <t>2010699</t>
  </si>
  <si>
    <t xml:space="preserve">      其他财政事务支出</t>
  </si>
  <si>
    <t>20107</t>
  </si>
  <si>
    <t xml:space="preserve">    税收事务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</si>
  <si>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</si>
  <si>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</si>
  <si>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</si>
  <si>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</si>
  <si>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</si>
  <si>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</si>
  <si>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2010804</t>
  </si>
  <si>
    <t xml:space="preserve">      审计业务</t>
  </si>
  <si>
    <t>2010850</t>
  </si>
  <si>
    <t>20109</t>
  </si>
  <si>
    <t xml:space="preserve">    海关事务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</si>
  <si>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</si>
  <si>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</si>
  <si>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</si>
  <si>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</si>
  <si>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</si>
  <si>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</si>
  <si>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2011150</t>
  </si>
  <si>
    <t>20113</t>
  </si>
  <si>
    <t xml:space="preserve">    商贸事务</t>
  </si>
  <si>
    <t>2011301</t>
  </si>
  <si>
    <t>2011302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</si>
  <si>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</si>
  <si>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</si>
  <si>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</si>
  <si>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</si>
  <si>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</si>
  <si>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</si>
  <si>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</si>
  <si>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2011402</t>
  </si>
  <si>
    <t>20123</t>
  </si>
  <si>
    <t xml:space="preserve">    民族事务</t>
  </si>
  <si>
    <t>2012304</t>
  </si>
  <si>
    <t xml:space="preserve">      民族工作专项</t>
  </si>
  <si>
    <t>2012399</t>
  </si>
  <si>
    <t xml:space="preserve">      其他民族事务支出</t>
  </si>
  <si>
    <t>20125</t>
  </si>
  <si>
    <t xml:space="preserve">    港澳台事务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</si>
  <si>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</si>
  <si>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</si>
  <si>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</si>
  <si>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</si>
  <si>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</si>
  <si>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</si>
  <si>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2012604</t>
  </si>
  <si>
    <t xml:space="preserve">      档案馆</t>
  </si>
  <si>
    <t>20128</t>
  </si>
  <si>
    <t xml:space="preserve">    民主党派及工商联事务</t>
  </si>
  <si>
    <t>2012801</t>
  </si>
  <si>
    <t>2012802</t>
  </si>
  <si>
    <t>20129</t>
  </si>
  <si>
    <t xml:space="preserve">    群众团体事务</t>
  </si>
  <si>
    <t>2012901</t>
  </si>
  <si>
    <t>2012902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</si>
  <si>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</si>
  <si>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</si>
  <si>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</si>
  <si>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</si>
  <si>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</si>
  <si>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</si>
  <si>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</si>
  <si>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2013150</t>
  </si>
  <si>
    <t>20132</t>
  </si>
  <si>
    <t xml:space="preserve">    组织事务</t>
  </si>
  <si>
    <t>2013201</t>
  </si>
  <si>
    <t>2013202</t>
  </si>
  <si>
    <t>2013250</t>
  </si>
  <si>
    <t>20133</t>
  </si>
  <si>
    <t xml:space="preserve">    宣传事务</t>
  </si>
  <si>
    <t>2013301</t>
  </si>
  <si>
    <t>2013302</t>
  </si>
  <si>
    <t>2013350</t>
  </si>
  <si>
    <t>20134</t>
  </si>
  <si>
    <t xml:space="preserve">    统战事务</t>
  </si>
  <si>
    <t>2013401</t>
  </si>
  <si>
    <t>2013404</t>
  </si>
  <si>
    <t xml:space="preserve">      宗教事务</t>
  </si>
  <si>
    <t>2013450</t>
  </si>
  <si>
    <t>2013499</t>
  </si>
  <si>
    <t xml:space="preserve">      其他统战事务支出</t>
  </si>
  <si>
    <t>20136</t>
  </si>
  <si>
    <t xml:space="preserve">    其他共产党事务支出</t>
  </si>
  <si>
    <t>2013601</t>
  </si>
  <si>
    <t>2013602</t>
  </si>
  <si>
    <t>2013650</t>
  </si>
  <si>
    <t>2013699</t>
  </si>
  <si>
    <t xml:space="preserve">      其他共产党事务支出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</si>
  <si>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</si>
  <si>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</si>
  <si>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</si>
  <si>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</si>
  <si>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</si>
  <si>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</si>
  <si>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</si>
  <si>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</si>
  <si>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</si>
  <si>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2013810</t>
  </si>
  <si>
    <t xml:space="preserve">      质量基础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</si>
  <si>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</si>
  <si>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</si>
  <si>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</si>
  <si>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</si>
  <si>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</si>
  <si>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</si>
  <si>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</si>
  <si>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</si>
  <si>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</si>
  <si>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2019999</t>
  </si>
  <si>
    <t xml:space="preserve">      其他一般公共服务支出</t>
  </si>
  <si>
    <t>203</t>
  </si>
  <si>
    <t xml:space="preserve">  国防支出</t>
  </si>
  <si>
    <t>20306</t>
  </si>
  <si>
    <t xml:space="preserve">    国防动员</t>
  </si>
  <si>
    <t>2030603</t>
  </si>
  <si>
    <t xml:space="preserve">      人民防空</t>
  </si>
  <si>
    <t>2030607</t>
  </si>
  <si>
    <t xml:space="preserve">      民兵</t>
  </si>
  <si>
    <t>204</t>
  </si>
  <si>
    <t xml:space="preserve">  公共安全支出</t>
  </si>
  <si>
    <t>20402</t>
  </si>
  <si>
    <t xml:space="preserve">    公安</t>
  </si>
  <si>
    <t>2040201</t>
  </si>
  <si>
    <t>2040202</t>
  </si>
  <si>
    <t>2040250</t>
  </si>
  <si>
    <t>2040299</t>
  </si>
  <si>
    <t xml:space="preserve">      其他公安支出</t>
  </si>
  <si>
    <t>20404</t>
  </si>
  <si>
    <t xml:space="preserve">    检察</t>
  </si>
  <si>
    <t>2040401</t>
  </si>
  <si>
    <t>2040402</t>
  </si>
  <si>
    <t>2040450</t>
  </si>
  <si>
    <t>20405</t>
  </si>
  <si>
    <t xml:space="preserve">    法院</t>
  </si>
  <si>
    <t>2040501</t>
  </si>
  <si>
    <t>2040502</t>
  </si>
  <si>
    <t>2040506</t>
  </si>
  <si>
    <t xml:space="preserve">      “两庭”建设</t>
  </si>
  <si>
    <t>2040550</t>
  </si>
  <si>
    <t>20406</t>
  </si>
  <si>
    <t xml:space="preserve">    司法</t>
  </si>
  <si>
    <t>2040601</t>
  </si>
  <si>
    <t>2040602</t>
  </si>
  <si>
    <t>2040604</t>
  </si>
  <si>
    <t xml:space="preserve">      基层司法业务</t>
  </si>
  <si>
    <t>2040605</t>
  </si>
  <si>
    <t xml:space="preserve">      普法宣传</t>
  </si>
  <si>
    <t>2040607</t>
  </si>
  <si>
    <t xml:space="preserve">      公共法律服务</t>
  </si>
  <si>
    <t>2040610</t>
  </si>
  <si>
    <t xml:space="preserve">      社区矫正</t>
  </si>
  <si>
    <t>2040612</t>
  </si>
  <si>
    <t xml:space="preserve">      法制建设</t>
  </si>
  <si>
    <t>2040650</t>
  </si>
  <si>
    <t>205</t>
  </si>
  <si>
    <t xml:space="preserve">  教育支出</t>
  </si>
  <si>
    <t>20501</t>
  </si>
  <si>
    <t xml:space="preserve">    教育管理事务</t>
  </si>
  <si>
    <t>2050101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</si>
  <si>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</si>
  <si>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</si>
  <si>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</si>
  <si>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</si>
  <si>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</si>
  <si>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</si>
  <si>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</si>
  <si>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</si>
  <si>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</si>
  <si>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</si>
  <si>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2050299</t>
  </si>
  <si>
    <t xml:space="preserve">      其他普通教育支出</t>
  </si>
  <si>
    <t>20503</t>
  </si>
  <si>
    <t xml:space="preserve">    职业教育</t>
  </si>
  <si>
    <t>2050399</t>
  </si>
  <si>
    <t xml:space="preserve">      其他职业教育支出</t>
  </si>
  <si>
    <t>20504</t>
  </si>
  <si>
    <t xml:space="preserve">    成人教育</t>
  </si>
  <si>
    <t>2050499</t>
  </si>
  <si>
    <t xml:space="preserve">      其他成人教育支出</t>
  </si>
  <si>
    <t>20507</t>
  </si>
  <si>
    <t xml:space="preserve">    特殊教育</t>
  </si>
  <si>
    <t>2050701</t>
  </si>
  <si>
    <t xml:space="preserve">      特殊学校教育</t>
  </si>
  <si>
    <t>20508</t>
  </si>
  <si>
    <t xml:space="preserve">    进修及培训</t>
  </si>
  <si>
    <t>2050802</t>
  </si>
  <si>
    <t xml:space="preserve">      干部教育</t>
  </si>
  <si>
    <t>20509</t>
  </si>
  <si>
    <t xml:space="preserve">    教育费附加安排的支出</t>
  </si>
  <si>
    <t>2050999</t>
  </si>
  <si>
    <t xml:space="preserve">      其他教育费附加安排的支出</t>
  </si>
  <si>
    <t>20599</t>
  </si>
  <si>
    <t xml:space="preserve">    其他教育支出</t>
  </si>
  <si>
    <t>2059999</t>
  </si>
  <si>
    <t xml:space="preserve">      其他教育支出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</si>
  <si>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</si>
  <si>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</si>
  <si>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</si>
  <si>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</si>
  <si>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</si>
  <si>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</si>
  <si>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20604</t>
  </si>
  <si>
    <t xml:space="preserve">    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</si>
  <si>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</si>
  <si>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</si>
  <si>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</si>
  <si>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</si>
  <si>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</si>
  <si>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</si>
  <si>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</si>
  <si>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</si>
  <si>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</si>
  <si>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</si>
  <si>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</si>
  <si>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</si>
  <si>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20607</t>
  </si>
  <si>
    <t xml:space="preserve">    科学技术普及</t>
  </si>
  <si>
    <t>2060701</t>
  </si>
  <si>
    <t xml:space="preserve">      机构运行</t>
  </si>
  <si>
    <t>2060702</t>
  </si>
  <si>
    <t xml:space="preserve">      科普活动</t>
  </si>
  <si>
    <t>2060799</t>
  </si>
  <si>
    <t xml:space="preserve">      其他科学技术普及支出</t>
  </si>
  <si>
    <t>20608</t>
  </si>
  <si>
    <t xml:space="preserve">    科技交流与合作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</si>
  <si>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</si>
  <si>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</si>
  <si>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</si>
  <si>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</si>
  <si>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</si>
  <si>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</si>
  <si>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</si>
  <si>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</si>
  <si>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</si>
  <si>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</si>
  <si>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2069999</t>
  </si>
  <si>
    <t xml:space="preserve">      其他科学技术支出</t>
  </si>
  <si>
    <t>207</t>
  </si>
  <si>
    <t xml:space="preserve">  文化旅游体育与传媒支出</t>
  </si>
  <si>
    <t>20701</t>
  </si>
  <si>
    <t xml:space="preserve">    文化和旅游</t>
  </si>
  <si>
    <t>2070101</t>
  </si>
  <si>
    <t>2070102</t>
  </si>
  <si>
    <t>2070104</t>
  </si>
  <si>
    <t xml:space="preserve">      图书馆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</si>
  <si>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</si>
  <si>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</si>
  <si>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</si>
  <si>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</si>
  <si>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</si>
  <si>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</si>
  <si>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</si>
  <si>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</si>
  <si>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2070199</t>
  </si>
  <si>
    <t xml:space="preserve">      其他文化和旅游支出</t>
  </si>
  <si>
    <t>20702</t>
  </si>
  <si>
    <t xml:space="preserve">    文物</t>
  </si>
  <si>
    <t>2070204</t>
  </si>
  <si>
    <t xml:space="preserve">      文物保护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</si>
  <si>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</si>
  <si>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</si>
  <si>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</si>
  <si>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</si>
  <si>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</si>
  <si>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</si>
  <si>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2070302</t>
  </si>
  <si>
    <t>2070308</t>
  </si>
  <si>
    <t xml:space="preserve">      群众体育</t>
  </si>
  <si>
    <t>2070399</t>
  </si>
  <si>
    <t xml:space="preserve">      其他体育支出</t>
  </si>
  <si>
    <t>20706</t>
  </si>
  <si>
    <t xml:space="preserve">    新闻出版电影</t>
  </si>
  <si>
    <t>2070604</t>
  </si>
  <si>
    <t xml:space="preserve">      新闻通讯</t>
  </si>
  <si>
    <t>2070607</t>
  </si>
  <si>
    <t xml:space="preserve">      电影</t>
  </si>
  <si>
    <t>20708</t>
  </si>
  <si>
    <t xml:space="preserve">    广播电视</t>
  </si>
  <si>
    <t>2070808</t>
  </si>
  <si>
    <t xml:space="preserve">      广播电视事务</t>
  </si>
  <si>
    <t>20799</t>
  </si>
  <si>
    <t xml:space="preserve">    其他文化旅游体育与传媒支出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</si>
  <si>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</si>
  <si>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</si>
  <si>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</si>
  <si>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</si>
  <si>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</si>
  <si>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其他文化旅游体育与传媒支出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</si>
  <si>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</si>
  <si>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</si>
  <si>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</si>
  <si>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</si>
  <si>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</si>
  <si>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</si>
  <si>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2080105</t>
  </si>
  <si>
    <t xml:space="preserve">      劳动保障监察</t>
  </si>
  <si>
    <t>2080106</t>
  </si>
  <si>
    <t xml:space="preserve">      就业管理事务</t>
  </si>
  <si>
    <t>2080108</t>
  </si>
  <si>
    <t xml:space="preserve">      信息化建设</t>
  </si>
  <si>
    <t>2080109</t>
  </si>
  <si>
    <t xml:space="preserve">      社会保险经办机构</t>
  </si>
  <si>
    <t>2080112</t>
  </si>
  <si>
    <t xml:space="preserve">      劳动人事争议调解仲裁</t>
  </si>
  <si>
    <t>2080115</t>
  </si>
  <si>
    <t xml:space="preserve">      博士后日常经费</t>
  </si>
  <si>
    <t>2080116</t>
  </si>
  <si>
    <t xml:space="preserve">      引进人才费用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</si>
  <si>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</si>
  <si>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</si>
  <si>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</si>
  <si>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</si>
  <si>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</si>
  <si>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</si>
  <si>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</si>
  <si>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</si>
  <si>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</si>
  <si>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</si>
  <si>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</si>
  <si>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</si>
  <si>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</si>
  <si>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</si>
  <si>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</si>
  <si>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</si>
  <si>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</si>
  <si>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</si>
  <si>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</si>
  <si>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</si>
  <si>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</si>
  <si>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</si>
  <si>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</si>
  <si>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</si>
  <si>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</si>
  <si>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</si>
  <si>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20807</t>
  </si>
  <si>
    <t xml:space="preserve">    就业补助</t>
  </si>
  <si>
    <t>2080712</t>
  </si>
  <si>
    <t xml:space="preserve">      高技能人才培养补助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</si>
  <si>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</si>
  <si>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</si>
  <si>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</si>
  <si>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</si>
  <si>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</si>
  <si>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</si>
  <si>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</si>
  <si>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</si>
  <si>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</si>
  <si>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</si>
  <si>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</si>
  <si>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</si>
  <si>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</si>
  <si>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</si>
  <si>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</si>
  <si>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</si>
  <si>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</si>
  <si>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</si>
  <si>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</si>
  <si>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</si>
  <si>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</si>
  <si>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</si>
  <si>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</si>
  <si>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</si>
  <si>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</si>
  <si>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</si>
  <si>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</si>
  <si>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</si>
  <si>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</si>
  <si>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</si>
  <si>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</si>
  <si>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</si>
  <si>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</si>
  <si>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</si>
  <si>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2081004</t>
  </si>
  <si>
    <t xml:space="preserve">      殡葬</t>
  </si>
  <si>
    <t>2081006</t>
  </si>
  <si>
    <t xml:space="preserve">      养老服务</t>
  </si>
  <si>
    <t>20811</t>
  </si>
  <si>
    <t xml:space="preserve">    残疾人事业</t>
  </si>
  <si>
    <t>2081101</t>
  </si>
  <si>
    <t>2081102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</si>
  <si>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</si>
  <si>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</si>
  <si>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</si>
  <si>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</si>
  <si>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</si>
  <si>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</si>
  <si>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</si>
  <si>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</si>
  <si>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</si>
  <si>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</si>
  <si>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</si>
  <si>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</si>
  <si>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</si>
  <si>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</si>
  <si>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</si>
  <si>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</si>
  <si>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</si>
  <si>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</si>
  <si>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</si>
  <si>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</si>
  <si>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</si>
  <si>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</si>
  <si>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</si>
  <si>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</si>
  <si>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</si>
  <si>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</si>
  <si>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</si>
  <si>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</si>
  <si>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</si>
  <si>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20825</t>
  </si>
  <si>
    <t xml:space="preserve">    其他生活救助</t>
  </si>
  <si>
    <t>2082501</t>
  </si>
  <si>
    <t xml:space="preserve">      其他城市生活救助</t>
  </si>
  <si>
    <t>20826</t>
  </si>
  <si>
    <t xml:space="preserve">    财政对基本养老保险基金的补助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</si>
  <si>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</si>
  <si>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</si>
  <si>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</si>
  <si>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</si>
  <si>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20828</t>
  </si>
  <si>
    <t xml:space="preserve">    退役军人管理事务</t>
  </si>
  <si>
    <t>2082801</t>
  </si>
  <si>
    <t>2082804</t>
  </si>
  <si>
    <t xml:space="preserve">      拥军优属</t>
  </si>
  <si>
    <t>2082850</t>
  </si>
  <si>
    <t>2082899</t>
  </si>
  <si>
    <t xml:space="preserve">      其他退役军人事务管理支出</t>
  </si>
  <si>
    <t>20899</t>
  </si>
  <si>
    <t xml:space="preserve">    其他社会保障和就业支出</t>
  </si>
  <si>
    <t>2089999</t>
  </si>
  <si>
    <t xml:space="preserve">      其他社会保障和就业支出</t>
  </si>
  <si>
    <t>210</t>
  </si>
  <si>
    <t xml:space="preserve">  卫生健康支出</t>
  </si>
  <si>
    <t>21001</t>
  </si>
  <si>
    <t xml:space="preserve">    卫生健康管理事务</t>
  </si>
  <si>
    <t>2100101</t>
  </si>
  <si>
    <t>2100102</t>
  </si>
  <si>
    <t>2100199</t>
  </si>
  <si>
    <t xml:space="preserve">      其他卫生健康管理事务支出</t>
  </si>
  <si>
    <t>21002</t>
  </si>
  <si>
    <t xml:space="preserve">    公立医院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</si>
  <si>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</si>
  <si>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</si>
  <si>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</si>
  <si>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</si>
  <si>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</si>
  <si>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</si>
  <si>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</si>
  <si>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</si>
  <si>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</si>
  <si>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</si>
  <si>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</si>
  <si>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</si>
  <si>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</si>
  <si>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</si>
  <si>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</si>
  <si>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</si>
  <si>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2100405</t>
  </si>
  <si>
    <t xml:space="preserve">      应急救治机构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</si>
  <si>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</si>
  <si>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</si>
  <si>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</si>
  <si>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</si>
  <si>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</si>
  <si>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</si>
  <si>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</si>
  <si>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</si>
  <si>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</si>
  <si>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</si>
  <si>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</si>
  <si>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</si>
  <si>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21007</t>
  </si>
  <si>
    <t xml:space="preserve">    计划生育事务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</si>
  <si>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</si>
  <si>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</si>
  <si>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</si>
  <si>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</si>
  <si>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</si>
  <si>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</si>
  <si>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</si>
  <si>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</si>
  <si>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</si>
  <si>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</si>
  <si>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21012</t>
  </si>
  <si>
    <t xml:space="preserve">    财政对基本医疗保险基金的补助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</si>
  <si>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</si>
  <si>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</si>
  <si>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</si>
  <si>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</si>
  <si>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</si>
  <si>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</si>
  <si>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</si>
  <si>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</si>
  <si>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</si>
  <si>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</si>
  <si>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</si>
  <si>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</si>
  <si>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</si>
  <si>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</si>
  <si>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</si>
  <si>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</si>
  <si>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</si>
  <si>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2101505</t>
  </si>
  <si>
    <t xml:space="preserve">      医疗保障政策管理</t>
  </si>
  <si>
    <t>2101550</t>
  </si>
  <si>
    <t>21016</t>
  </si>
  <si>
    <t xml:space="preserve">    老龄卫生健康事务</t>
  </si>
  <si>
    <t>2101601</t>
  </si>
  <si>
    <t xml:space="preserve">      老龄卫生健康事务</t>
  </si>
  <si>
    <t>21099</t>
  </si>
  <si>
    <t xml:space="preserve">    其他卫生健康支出</t>
  </si>
  <si>
    <t>2109999</t>
  </si>
  <si>
    <t xml:space="preserve">      其他卫生健康支出</t>
  </si>
  <si>
    <t>211</t>
  </si>
  <si>
    <t xml:space="preserve">  节能环保支出</t>
  </si>
  <si>
    <t>21101</t>
  </si>
  <si>
    <t xml:space="preserve">    环境保护管理事务</t>
  </si>
  <si>
    <t>2110199</t>
  </si>
  <si>
    <t xml:space="preserve">      其他环境保护管理事务支出</t>
  </si>
  <si>
    <t>21103</t>
  </si>
  <si>
    <t xml:space="preserve">    污染防治</t>
  </si>
  <si>
    <t>2110399</t>
  </si>
  <si>
    <t xml:space="preserve">      其他污染防治支出</t>
  </si>
  <si>
    <t>21104</t>
  </si>
  <si>
    <t xml:space="preserve">    自然生态保护</t>
  </si>
  <si>
    <t>2110402</t>
  </si>
  <si>
    <t xml:space="preserve">      农村环境保护</t>
  </si>
  <si>
    <t>21110</t>
  </si>
  <si>
    <t xml:space="preserve">    能源节约利用</t>
  </si>
  <si>
    <t>2111001</t>
  </si>
  <si>
    <t xml:space="preserve">      能源节约利用</t>
  </si>
  <si>
    <t>21111</t>
  </si>
  <si>
    <t xml:space="preserve">    污染减排</t>
  </si>
  <si>
    <t>2111103</t>
  </si>
  <si>
    <t xml:space="preserve">      减排专项支出</t>
  </si>
  <si>
    <t>21112</t>
  </si>
  <si>
    <t xml:space="preserve">    可再生能源</t>
  </si>
  <si>
    <t>2111201</t>
  </si>
  <si>
    <t xml:space="preserve">      可再生能源</t>
  </si>
  <si>
    <t>21199</t>
  </si>
  <si>
    <t xml:space="preserve">    其他节能环保支出</t>
  </si>
  <si>
    <t>2119999</t>
  </si>
  <si>
    <t xml:space="preserve">      其他节能环保支出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</si>
  <si>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</si>
  <si>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</si>
  <si>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</si>
  <si>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</si>
  <si>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</si>
  <si>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</si>
  <si>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</si>
  <si>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</si>
  <si>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</si>
  <si>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2120199</t>
  </si>
  <si>
    <t xml:space="preserve">      其他城乡社区管理事务支出</t>
  </si>
  <si>
    <t>21202</t>
  </si>
  <si>
    <t xml:space="preserve">    城乡社区规划与管理</t>
  </si>
  <si>
    <t>2120201</t>
  </si>
  <si>
    <t xml:space="preserve">      城乡社区规划与管理</t>
  </si>
  <si>
    <t>21203</t>
  </si>
  <si>
    <t xml:space="preserve">    城乡社区公共设施</t>
  </si>
  <si>
    <t>2120399</t>
  </si>
  <si>
    <t xml:space="preserve">      其他城乡社区公共设施支出</t>
  </si>
  <si>
    <t>21205</t>
  </si>
  <si>
    <t xml:space="preserve">    城乡社区环境卫生</t>
  </si>
  <si>
    <t>2120501</t>
  </si>
  <si>
    <t xml:space="preserve">      城乡社区环境卫生</t>
  </si>
  <si>
    <t>21299</t>
  </si>
  <si>
    <t xml:space="preserve">    其他城乡社区支出</t>
  </si>
  <si>
    <t>2129999</t>
  </si>
  <si>
    <t xml:space="preserve">      其他城乡社区支出</t>
  </si>
  <si>
    <t>213</t>
  </si>
  <si>
    <t xml:space="preserve">  农林水支出</t>
  </si>
  <si>
    <t>21301</t>
  </si>
  <si>
    <t xml:space="preserve">    农业农村</t>
  </si>
  <si>
    <t>2130101</t>
  </si>
  <si>
    <t>2130104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</si>
  <si>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</si>
  <si>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</si>
  <si>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</si>
  <si>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</si>
  <si>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</si>
  <si>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</si>
  <si>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</si>
  <si>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</si>
  <si>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2130112</t>
  </si>
  <si>
    <t xml:space="preserve">      行业业务管理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</si>
  <si>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</si>
  <si>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</si>
  <si>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</si>
  <si>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</si>
  <si>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</si>
  <si>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</si>
  <si>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</si>
  <si>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</si>
  <si>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</si>
  <si>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</si>
  <si>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</si>
  <si>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</si>
  <si>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</si>
  <si>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</si>
  <si>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</si>
  <si>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</si>
  <si>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</si>
  <si>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</si>
  <si>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</si>
  <si>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</si>
  <si>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</si>
  <si>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</si>
  <si>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</si>
  <si>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</si>
  <si>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</si>
  <si>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 林业和草原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</si>
  <si>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</si>
  <si>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</si>
  <si>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</si>
  <si>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</si>
  <si>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</si>
  <si>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</si>
  <si>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2130209</t>
  </si>
  <si>
    <t xml:space="preserve">      森林生态效益补偿</t>
  </si>
  <si>
    <t>2130210</t>
  </si>
  <si>
    <t xml:space="preserve">      自然保护区等管理</t>
  </si>
  <si>
    <t>2130211</t>
  </si>
  <si>
    <t xml:space="preserve">      动植物保护</t>
  </si>
  <si>
    <t>2130213</t>
  </si>
  <si>
    <t xml:space="preserve">      执法与监督</t>
  </si>
  <si>
    <t>2130221</t>
  </si>
  <si>
    <t xml:space="preserve">      产业化管理</t>
  </si>
  <si>
    <t>2130234</t>
  </si>
  <si>
    <t xml:space="preserve">      林业草原防灾减灾</t>
  </si>
  <si>
    <t>2130299</t>
  </si>
  <si>
    <t xml:space="preserve">      其他林业和草原支出</t>
  </si>
  <si>
    <t>21303</t>
  </si>
  <si>
    <t xml:space="preserve">    水利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</si>
  <si>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</si>
  <si>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</si>
  <si>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</si>
  <si>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</si>
  <si>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</si>
  <si>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</si>
  <si>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2130309</t>
  </si>
  <si>
    <t xml:space="preserve">      水利执法监督</t>
  </si>
  <si>
    <t>2130311</t>
  </si>
  <si>
    <t xml:space="preserve">      水资源节约管理与保护</t>
  </si>
  <si>
    <t>2130314</t>
  </si>
  <si>
    <t xml:space="preserve">      防汛</t>
  </si>
  <si>
    <t>2130315</t>
  </si>
  <si>
    <t xml:space="preserve">      抗旱</t>
  </si>
  <si>
    <t>2130321</t>
  </si>
  <si>
    <t xml:space="preserve">      大中型水库移民后期扶持专项支出</t>
  </si>
  <si>
    <t>2130322</t>
  </si>
  <si>
    <t xml:space="preserve">      水利安全监督</t>
  </si>
  <si>
    <t>2130334</t>
  </si>
  <si>
    <t xml:space="preserve">      水利建设征地及移民支出</t>
  </si>
  <si>
    <t>2130335</t>
  </si>
  <si>
    <t xml:space="preserve">      农村人畜饮水</t>
  </si>
  <si>
    <t>2130399</t>
  </si>
  <si>
    <t xml:space="preserve">      其他水利支出</t>
  </si>
  <si>
    <t>21305</t>
  </si>
  <si>
    <t xml:space="preserve">    扶贫</t>
  </si>
  <si>
    <t>2130599</t>
  </si>
  <si>
    <t xml:space="preserve">      其他扶贫支出</t>
  </si>
  <si>
    <t>21307</t>
  </si>
  <si>
    <t xml:space="preserve">    农村综合改革</t>
  </si>
  <si>
    <t>2130701</t>
  </si>
  <si>
    <t xml:space="preserve">      对村级公益事业建设的补助</t>
  </si>
  <si>
    <t>2130706</t>
  </si>
  <si>
    <t xml:space="preserve">      对村集体经济组织的补助</t>
  </si>
  <si>
    <t>2130799</t>
  </si>
  <si>
    <t xml:space="preserve">      其他农村综合改革支出</t>
  </si>
  <si>
    <t>21308</t>
  </si>
  <si>
    <t xml:space="preserve">    普惠金融发展支出</t>
  </si>
  <si>
    <t>2130803</t>
  </si>
  <si>
    <t xml:space="preserve">      农业保险保费补贴</t>
  </si>
  <si>
    <t>2130899</t>
  </si>
  <si>
    <t xml:space="preserve">      其他普惠金融发展支出</t>
  </si>
  <si>
    <t>21399</t>
  </si>
  <si>
    <t xml:space="preserve">    其他农林水支出</t>
  </si>
  <si>
    <t>2139999</t>
  </si>
  <si>
    <t xml:space="preserve">      其他农林水支出</t>
  </si>
  <si>
    <t>214</t>
  </si>
  <si>
    <t xml:space="preserve">  交通运输支出</t>
  </si>
  <si>
    <t>21401</t>
  </si>
  <si>
    <t xml:space="preserve">    公路水路运输</t>
  </si>
  <si>
    <t>2140101</t>
  </si>
  <si>
    <t>2140106</t>
  </si>
  <si>
    <t xml:space="preserve">      公路养护</t>
  </si>
  <si>
    <t>2140199</t>
  </si>
  <si>
    <t xml:space="preserve">      其他公路水路运输支出</t>
  </si>
  <si>
    <t>21404</t>
  </si>
  <si>
    <t xml:space="preserve">    成品油价格改革对交通运输的补贴</t>
  </si>
  <si>
    <t>2140403</t>
  </si>
  <si>
    <t xml:space="preserve">      对出租车的补贴</t>
  </si>
  <si>
    <t>2140499</t>
  </si>
  <si>
    <t xml:space="preserve">      成品油价格改革补贴其他支出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</si>
  <si>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</si>
  <si>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</si>
  <si>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</si>
  <si>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</si>
  <si>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2140699</t>
  </si>
  <si>
    <t xml:space="preserve">      车辆购置税其他支出</t>
  </si>
  <si>
    <t>21499</t>
  </si>
  <si>
    <t xml:space="preserve">    其他交通运输支出</t>
  </si>
  <si>
    <t>2149999</t>
  </si>
  <si>
    <t xml:space="preserve">      其他交通运输支出</t>
  </si>
  <si>
    <t>215</t>
  </si>
  <si>
    <t xml:space="preserve">  资源勘探工业信息等支出</t>
  </si>
  <si>
    <t>21502</t>
  </si>
  <si>
    <t xml:space="preserve">    制造业</t>
  </si>
  <si>
    <t>2150299</t>
  </si>
  <si>
    <t xml:space="preserve">      其他制造业支出</t>
  </si>
  <si>
    <t>21505</t>
  </si>
  <si>
    <t xml:space="preserve">    工业和信息产业监管</t>
  </si>
  <si>
    <t>2150501</t>
  </si>
  <si>
    <t>2150502</t>
  </si>
  <si>
    <t>2150517</t>
  </si>
  <si>
    <t xml:space="preserve">      产业发展</t>
  </si>
  <si>
    <t>2150599</t>
  </si>
  <si>
    <t xml:space="preserve">      其他工业和信息产业监管支出</t>
  </si>
  <si>
    <t>21508</t>
  </si>
  <si>
    <t xml:space="preserve">    支持中小企业发展和管理支出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</si>
  <si>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</si>
  <si>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</si>
  <si>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</si>
  <si>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</si>
  <si>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</si>
  <si>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其他资源勘探工业信息等支出</t>
  </si>
  <si>
    <t>2159904</t>
  </si>
  <si>
    <t xml:space="preserve">      技术改造支出</t>
  </si>
  <si>
    <t>2159999</t>
  </si>
  <si>
    <t xml:space="preserve">      其他资源勘探工业信息等支出</t>
  </si>
  <si>
    <t>216</t>
  </si>
  <si>
    <t xml:space="preserve">  商业服务业等支出</t>
  </si>
  <si>
    <t>21602</t>
  </si>
  <si>
    <t xml:space="preserve">    商业流通事务</t>
  </si>
  <si>
    <t>2160201</t>
  </si>
  <si>
    <t>2160299</t>
  </si>
  <si>
    <t xml:space="preserve">      其他商业流通事务支出</t>
  </si>
  <si>
    <t>21606</t>
  </si>
  <si>
    <t xml:space="preserve">    涉外发展服务支出</t>
  </si>
  <si>
    <t>2160699</t>
  </si>
  <si>
    <t xml:space="preserve">      其他涉外发展服务支出</t>
  </si>
  <si>
    <t>21699</t>
  </si>
  <si>
    <t xml:space="preserve">    其他商业服务业等支出</t>
  </si>
  <si>
    <t>2169999</t>
  </si>
  <si>
    <t xml:space="preserve">      其他商业服务业等支出</t>
  </si>
  <si>
    <t>217</t>
  </si>
  <si>
    <t xml:space="preserve">  金融支出</t>
  </si>
  <si>
    <t>21703</t>
  </si>
  <si>
    <t xml:space="preserve">    金融发展支出</t>
  </si>
  <si>
    <t>2170399</t>
  </si>
  <si>
    <t xml:space="preserve">      其他金融发展支出</t>
  </si>
  <si>
    <t>219</t>
  </si>
  <si>
    <t xml:space="preserve">  援助其他地区支出</t>
  </si>
  <si>
    <t>21999</t>
  </si>
  <si>
    <t xml:space="preserve">    其他支出</t>
  </si>
  <si>
    <t>220</t>
  </si>
  <si>
    <t xml:space="preserve">  自然资源海洋气象等支出</t>
  </si>
  <si>
    <t>22001</t>
  </si>
  <si>
    <t xml:space="preserve">    自然资源事务</t>
  </si>
  <si>
    <t>2200101</t>
  </si>
  <si>
    <t>2200102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</si>
  <si>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</si>
  <si>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</si>
  <si>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</si>
  <si>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</si>
  <si>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</si>
  <si>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</si>
  <si>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2200109</t>
  </si>
  <si>
    <t xml:space="preserve">      自然资源调查与确权登记</t>
  </si>
  <si>
    <t>2200112</t>
  </si>
  <si>
    <t xml:space="preserve">      土地资源储备支出</t>
  </si>
  <si>
    <t>2200114</t>
  </si>
  <si>
    <t xml:space="preserve">      地质勘查与矿产资源管理</t>
  </si>
  <si>
    <t>2200129</t>
  </si>
  <si>
    <t xml:space="preserve">      基础测绘与地理信息监管</t>
  </si>
  <si>
    <t>2200150</t>
  </si>
  <si>
    <t>22005</t>
  </si>
  <si>
    <t xml:space="preserve">    气象事务</t>
  </si>
  <si>
    <t>2200501</t>
  </si>
  <si>
    <t>2200504</t>
  </si>
  <si>
    <t xml:space="preserve">      气象事业机构</t>
  </si>
  <si>
    <t>2200509</t>
  </si>
  <si>
    <t xml:space="preserve">      气象服务</t>
  </si>
  <si>
    <t>2200510</t>
  </si>
  <si>
    <t xml:space="preserve">      气象装备保障维护</t>
  </si>
  <si>
    <t>2200599</t>
  </si>
  <si>
    <t xml:space="preserve">      其他气象事务支出</t>
  </si>
  <si>
    <t>22099</t>
  </si>
  <si>
    <t xml:space="preserve">    其他自然资源海洋气象等支出</t>
  </si>
  <si>
    <t>2209999</t>
  </si>
  <si>
    <t xml:space="preserve">      其他自然资源海洋气象等支出</t>
  </si>
  <si>
    <t>221</t>
  </si>
  <si>
    <t xml:space="preserve">  住房保障支出</t>
  </si>
  <si>
    <t>22101</t>
  </si>
  <si>
    <t xml:space="preserve">    保障性安居工程支出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</si>
  <si>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</si>
  <si>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</si>
  <si>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</si>
  <si>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</si>
  <si>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</si>
  <si>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</si>
  <si>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</si>
  <si>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</si>
  <si>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</si>
  <si>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</si>
  <si>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</si>
  <si>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</si>
  <si>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</si>
  <si>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</si>
  <si>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222</t>
  </si>
  <si>
    <t xml:space="preserve">  粮油物资储备支出</t>
  </si>
  <si>
    <t>22201</t>
  </si>
  <si>
    <t xml:space="preserve">    粮油物资事务</t>
  </si>
  <si>
    <t>2220199</t>
  </si>
  <si>
    <t xml:space="preserve">      其他粮油物资事务支出</t>
  </si>
  <si>
    <t>22204</t>
  </si>
  <si>
    <t xml:space="preserve">    粮油储备</t>
  </si>
  <si>
    <t>2220404</t>
  </si>
  <si>
    <t xml:space="preserve">      最低收购价政策支出</t>
  </si>
  <si>
    <t>224</t>
  </si>
  <si>
    <t xml:space="preserve">  灾害防治及应急管理支出</t>
  </si>
  <si>
    <t>22401</t>
  </si>
  <si>
    <t xml:space="preserve">    应急管理事务</t>
  </si>
  <si>
    <t>2240101</t>
  </si>
  <si>
    <t>2240102</t>
  </si>
  <si>
    <t>2240109</t>
  </si>
  <si>
    <t xml:space="preserve">      应急管理</t>
  </si>
  <si>
    <t>2240150</t>
  </si>
  <si>
    <t>2240199</t>
  </si>
  <si>
    <t xml:space="preserve">      其他应急管理支出</t>
  </si>
  <si>
    <t>22407</t>
  </si>
  <si>
    <t xml:space="preserve">    自然灾害救灾及恢复重建支出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</si>
  <si>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</si>
  <si>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</si>
  <si>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</si>
  <si>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</si>
  <si>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229</t>
  </si>
  <si>
    <t xml:space="preserve">  其他支出</t>
  </si>
  <si>
    <t>22999</t>
  </si>
  <si>
    <t>2299999</t>
  </si>
  <si>
    <t xml:space="preserve">      其他支出</t>
  </si>
  <si>
    <t>232</t>
  </si>
  <si>
    <t xml:space="preserve">  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</si>
  <si>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</si>
  <si>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</si>
  <si>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</si>
  <si>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</si>
  <si>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233</t>
  </si>
  <si>
    <t xml:space="preserve">  债务发行费用支出</t>
  </si>
  <si>
    <t>23303</t>
  </si>
  <si>
    <t xml:space="preserve">    地方政府一般债务发行费用支出</t>
  </si>
  <si>
    <t>附表4</t>
  </si>
  <si>
    <t>2021年海曙区转移性支出预算调整表</t>
  </si>
  <si>
    <t xml:space="preserve">   </t>
  </si>
  <si>
    <t>单元：万元</t>
  </si>
  <si>
    <t>地区</t>
  </si>
  <si>
    <t>上年结余</t>
  </si>
  <si>
    <t>章水镇</t>
  </si>
  <si>
    <t>龙观乡</t>
  </si>
  <si>
    <t>横街镇</t>
  </si>
  <si>
    <t>鄞江镇</t>
  </si>
  <si>
    <t>洞桥镇</t>
  </si>
  <si>
    <t>集仕港镇</t>
  </si>
  <si>
    <t>古林镇</t>
  </si>
  <si>
    <t>高桥镇</t>
  </si>
  <si>
    <t>石碶街道</t>
  </si>
  <si>
    <t>附表5</t>
  </si>
  <si>
    <t>2021年海曙区政府性基金预算收支预算调整表</t>
  </si>
  <si>
    <t>支出项目</t>
  </si>
  <si>
    <t>国有土地使用权出让收入</t>
  </si>
  <si>
    <t>上解支出</t>
  </si>
  <si>
    <t>国有土地收益基金收入</t>
  </si>
  <si>
    <t>文化旅游体育与传媒支出</t>
  </si>
  <si>
    <t>农业土地开发资金收入</t>
  </si>
  <si>
    <t>农林水支出</t>
  </si>
  <si>
    <t>彩票公益金收入</t>
  </si>
  <si>
    <t>交通运输支出</t>
  </si>
  <si>
    <t>城市基础设施配套费收入</t>
  </si>
  <si>
    <t>债务发行费用支出</t>
  </si>
  <si>
    <t>上级补助收入</t>
  </si>
  <si>
    <t>城乡社区支出</t>
  </si>
  <si>
    <t>专项债券收入</t>
  </si>
  <si>
    <t>社会保障和就业支出</t>
  </si>
  <si>
    <t>其他政府性基金收入</t>
  </si>
  <si>
    <t>彩票公益金安排的支出</t>
  </si>
  <si>
    <t>调入资金</t>
  </si>
  <si>
    <t>其他政府性基金及对应专项债务收入安排的支出</t>
  </si>
  <si>
    <t>债务付息支出</t>
  </si>
  <si>
    <t>调出资金</t>
  </si>
  <si>
    <t>结转下年</t>
  </si>
  <si>
    <t>附表6</t>
  </si>
  <si>
    <t>2021年海曙区本级政府性基金预算收支预算调整表</t>
  </si>
  <si>
    <t>补助镇（乡）街道支出</t>
  </si>
  <si>
    <t>附表7</t>
  </si>
  <si>
    <t>2021年海曙区社会保险基金预算调整表</t>
  </si>
  <si>
    <t>社会保险基金险种</t>
  </si>
  <si>
    <t>本年收入</t>
  </si>
  <si>
    <t>本年支出</t>
  </si>
  <si>
    <t>本年收支结余</t>
  </si>
  <si>
    <t>年末滚存结余</t>
  </si>
  <si>
    <t>社会保险费收入</t>
  </si>
  <si>
    <t>利息收入</t>
  </si>
  <si>
    <t>财政补贴收入</t>
  </si>
  <si>
    <t>转移收入</t>
  </si>
  <si>
    <t>上级（基金）补助收入</t>
  </si>
  <si>
    <t>其他收入</t>
  </si>
  <si>
    <t>收入合计</t>
  </si>
  <si>
    <t>社会保险待遇支出</t>
  </si>
  <si>
    <t>转移支出</t>
  </si>
  <si>
    <t>其他支出</t>
  </si>
  <si>
    <t>支出合计</t>
  </si>
  <si>
    <t>区财政补贴收入</t>
  </si>
  <si>
    <t>乡镇财政补贴收入</t>
  </si>
  <si>
    <t>上级财政补贴收入</t>
  </si>
  <si>
    <t>小计</t>
  </si>
  <si>
    <t>一般公共预算</t>
  </si>
  <si>
    <t>社保风险</t>
  </si>
  <si>
    <t>其他</t>
  </si>
  <si>
    <t>城乡居民养老保险基金</t>
  </si>
  <si>
    <t>被征地人员养老保障基金（区级）</t>
  </si>
  <si>
    <t>被征地人员养老保障基金（1123政策）</t>
  </si>
  <si>
    <t>机关事业养老保险基金</t>
  </si>
  <si>
    <t>事业养老保险基金（区级）</t>
  </si>
  <si>
    <t>养老基金小计</t>
  </si>
  <si>
    <t>城乡居民医疗保险基金</t>
  </si>
  <si>
    <t>公务员医疗补助基金</t>
  </si>
  <si>
    <t>机关子女医疗保险基金</t>
  </si>
  <si>
    <t>医保基金小计</t>
  </si>
  <si>
    <t>促进就业专项资金</t>
  </si>
  <si>
    <t>养老保险专项资金</t>
  </si>
  <si>
    <t>医疗保险专项资金</t>
  </si>
  <si>
    <t>专项资金小计</t>
  </si>
  <si>
    <t>合    计</t>
  </si>
  <si>
    <t>附表8</t>
  </si>
  <si>
    <t>2021年海曙区国有资本经营预算收入调整表</t>
  </si>
  <si>
    <t>一、利润收入</t>
  </si>
  <si>
    <t xml:space="preserve">    运输企业利润收入</t>
  </si>
  <si>
    <t xml:space="preserve">    投资服务企业利润收入</t>
  </si>
  <si>
    <t xml:space="preserve">    贸易企业利润收入</t>
  </si>
  <si>
    <t xml:space="preserve">    教育文化广播企业利润收入</t>
  </si>
  <si>
    <t xml:space="preserve">    农林牧渔企业利润收入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</si>
  <si>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</si>
  <si>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</si>
  <si>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</si>
  <si>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</si>
  <si>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</si>
  <si>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</si>
  <si>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</si>
  <si>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</si>
  <si>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</si>
  <si>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</si>
  <si>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</si>
  <si>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</si>
  <si>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</si>
  <si>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五、其他国有资本经营预算收入</t>
  </si>
  <si>
    <t>六、上级补助收入</t>
  </si>
  <si>
    <t>附表9</t>
  </si>
  <si>
    <t>2021年海曙区国有资本经营预算支出调整表</t>
  </si>
  <si>
    <t>项目名称</t>
  </si>
  <si>
    <t>一、资本性支出</t>
  </si>
  <si>
    <t>（一）新设企业注入国有资本金</t>
  </si>
  <si>
    <t>（二）补充企业国有资本</t>
  </si>
  <si>
    <t>（三）认购股权、股份</t>
  </si>
  <si>
    <t>（四）其他资本性支出</t>
  </si>
  <si>
    <t>二、费用性支出</t>
  </si>
  <si>
    <t>三、其他支出</t>
  </si>
  <si>
    <t>四、调出资金</t>
  </si>
  <si>
    <t>合   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</si>
</sst>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_ * #,##0_ ;_ * \-#,##0_ ;_ * &quot;-&quot;??_ ;_ @_ "/>
    <numFmt numFmtId="180" formatCode="#,##0_ "/>
    <numFmt numFmtId="181" formatCode="0.0%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 Unicode MS"/>
      <family val="2"/>
    </font>
    <font>
      <b/>
      <sz val="20"/>
      <name val="方正小标宋简体"/>
      <family val="4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b/>
      <sz val="22"/>
      <color indexed="8"/>
      <name val="Arial Unicode MS"/>
      <family val="2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黑体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仿宋_GB2312"/>
      <family val="3"/>
    </font>
    <font>
      <sz val="11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b/>
      <sz val="22"/>
      <name val="方正小标宋简体"/>
      <family val="4"/>
    </font>
    <font>
      <sz val="10"/>
      <name val="仿宋_GB2312"/>
      <family val="3"/>
    </font>
    <font>
      <b/>
      <sz val="11"/>
      <name val="仿宋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25" fillId="4" borderId="0" applyProtection="0">
      <alignment vertical="center"/>
    </xf>
    <xf numFmtId="43" fontId="0" fillId="0" borderId="0" applyProtection="0">
      <alignment vertical="center"/>
    </xf>
    <xf numFmtId="0" fontId="27" fillId="2" borderId="0" applyProtection="0">
      <alignment vertical="center"/>
    </xf>
    <xf numFmtId="0" fontId="28" fillId="0" borderId="0" applyProtection="0">
      <alignment vertical="center"/>
    </xf>
    <xf numFmtId="9" fontId="0" fillId="0" borderId="0" applyProtection="0">
      <alignment vertical="center"/>
    </xf>
    <xf numFmtId="0" fontId="29" fillId="0" borderId="0" applyProtection="0">
      <alignment vertical="center"/>
    </xf>
    <xf numFmtId="0" fontId="0" fillId="5" borderId="2" applyProtection="0">
      <alignment vertical="center"/>
    </xf>
    <xf numFmtId="0" fontId="27" fillId="4" borderId="0" applyProtection="0">
      <alignment vertical="center"/>
    </xf>
    <xf numFmtId="0" fontId="30" fillId="0" borderId="0" applyProtection="0">
      <alignment vertical="center"/>
    </xf>
    <xf numFmtId="0" fontId="31" fillId="0" borderId="0" applyProtection="0">
      <alignment vertical="center"/>
    </xf>
    <xf numFmtId="0" fontId="32" fillId="0" borderId="0" applyProtection="0">
      <alignment vertical="center"/>
    </xf>
    <xf numFmtId="0" fontId="33" fillId="0" borderId="0" applyProtection="0">
      <alignment vertical="center"/>
    </xf>
    <xf numFmtId="0" fontId="34" fillId="0" borderId="0" applyProtection="0">
      <alignment vertical="center"/>
    </xf>
    <xf numFmtId="0" fontId="35" fillId="0" borderId="3" applyProtection="0">
      <alignment vertical="center"/>
    </xf>
    <xf numFmtId="0" fontId="36" fillId="0" borderId="3" applyProtection="0">
      <alignment vertical="center"/>
    </xf>
    <xf numFmtId="0" fontId="27" fillId="6" borderId="0" applyProtection="0">
      <alignment vertical="center"/>
    </xf>
    <xf numFmtId="0" fontId="30" fillId="0" borderId="4" applyProtection="0">
      <alignment vertical="center"/>
    </xf>
    <xf numFmtId="0" fontId="27" fillId="7" borderId="0" applyProtection="0">
      <alignment vertical="center"/>
    </xf>
    <xf numFmtId="0" fontId="37" fillId="8" borderId="5" applyProtection="0">
      <alignment vertical="center"/>
    </xf>
    <xf numFmtId="0" fontId="38" fillId="8" borderId="1" applyProtection="0">
      <alignment vertical="center"/>
    </xf>
    <xf numFmtId="0" fontId="39" fillId="9" borderId="6" applyProtection="0">
      <alignment vertical="center"/>
    </xf>
    <xf numFmtId="0" fontId="0" fillId="3" borderId="0" applyProtection="0">
      <alignment vertical="center"/>
    </xf>
    <xf numFmtId="0" fontId="27" fillId="10" borderId="0" applyProtection="0">
      <alignment vertical="center"/>
    </xf>
    <xf numFmtId="0" fontId="41" fillId="0" borderId="7" applyProtection="0">
      <alignment vertical="center"/>
    </xf>
    <xf numFmtId="0" fontId="40" fillId="0" borderId="8" applyProtection="0">
      <alignment vertical="center"/>
    </xf>
    <xf numFmtId="0" fontId="42" fillId="2" borderId="0" applyProtection="0">
      <alignment vertical="center"/>
    </xf>
    <xf numFmtId="0" fontId="25" fillId="11" borderId="0" applyProtection="0">
      <alignment vertical="center"/>
    </xf>
    <xf numFmtId="0" fontId="0" fillId="12" borderId="0" applyProtection="0">
      <alignment vertical="center"/>
    </xf>
    <xf numFmtId="0" fontId="27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27" fillId="15" borderId="0" applyProtection="0">
      <alignment vertical="center"/>
    </xf>
    <xf numFmtId="0" fontId="27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27" fillId="13" borderId="0" applyProtection="0">
      <alignment vertical="center"/>
    </xf>
    <xf numFmtId="0" fontId="0" fillId="6" borderId="0" applyProtection="0">
      <alignment vertical="center"/>
    </xf>
    <xf numFmtId="0" fontId="27" fillId="6" borderId="0" applyProtection="0">
      <alignment vertical="center"/>
    </xf>
    <xf numFmtId="0" fontId="27" fillId="17" borderId="0" applyProtection="0">
      <alignment vertical="center"/>
    </xf>
    <xf numFmtId="0" fontId="0" fillId="3" borderId="0" applyProtection="0">
      <alignment vertical="center"/>
    </xf>
    <xf numFmtId="0" fontId="27" fillId="3" borderId="0" applyProtection="0">
      <alignment vertical="center"/>
    </xf>
    <xf numFmtId="0" fontId="43" fillId="0" borderId="0" applyProtection="0">
      <alignment vertical="center"/>
    </xf>
    <xf numFmtId="0" fontId="0" fillId="0" borderId="0" applyProtection="0">
      <alignment vertical="center"/>
    </xf>
    <xf numFmtId="0" fontId="33" fillId="0" borderId="0" applyProtection="0">
      <alignment vertical="center"/>
    </xf>
  </cellStyleXfs>
  <cellXfs count="16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justify" vertical="center" wrapText="1"/>
    </xf>
    <xf numFmtId="177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justify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/>
    </xf>
    <xf numFmtId="178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left" vertical="center"/>
    </xf>
    <xf numFmtId="178" fontId="4" fillId="0" borderId="9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179" fontId="15" fillId="0" borderId="9" xfId="22" applyNumberFormat="1" applyFont="1" applyFill="1" applyBorder="1" applyAlignment="1" applyProtection="1">
      <alignment vertical="center"/>
      <protection locked="0"/>
    </xf>
    <xf numFmtId="179" fontId="16" fillId="0" borderId="9" xfId="22" applyNumberFormat="1" applyFont="1" applyFill="1" applyBorder="1" applyAlignment="1" applyProtection="1">
      <alignment vertical="center"/>
      <protection locked="0"/>
    </xf>
    <xf numFmtId="179" fontId="16" fillId="0" borderId="15" xfId="22" applyNumberFormat="1" applyFont="1" applyFill="1" applyBorder="1" applyAlignment="1">
      <alignment vertical="center"/>
    </xf>
    <xf numFmtId="179" fontId="15" fillId="0" borderId="9" xfId="22" applyNumberFormat="1" applyFont="1" applyFill="1" applyBorder="1" applyAlignment="1" applyProtection="1">
      <alignment vertical="center"/>
      <protection locked="0"/>
    </xf>
    <xf numFmtId="179" fontId="16" fillId="0" borderId="9" xfId="22" applyNumberFormat="1" applyFont="1" applyFill="1" applyBorder="1" applyAlignment="1" applyProtection="1">
      <alignment vertical="center"/>
      <protection locked="0"/>
    </xf>
    <xf numFmtId="179" fontId="16" fillId="0" borderId="15" xfId="22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79" fontId="15" fillId="0" borderId="9" xfId="22" applyNumberFormat="1" applyFont="1" applyFill="1" applyBorder="1" applyAlignment="1">
      <alignment vertical="center"/>
    </xf>
    <xf numFmtId="179" fontId="16" fillId="0" borderId="9" xfId="22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16" fillId="0" borderId="9" xfId="22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79" fontId="16" fillId="0" borderId="9" xfId="22" applyNumberFormat="1" applyFont="1" applyFill="1" applyBorder="1" applyAlignment="1" applyProtection="1">
      <alignment horizontal="center" vertical="center"/>
      <protection locked="0"/>
    </xf>
    <xf numFmtId="179" fontId="15" fillId="0" borderId="9" xfId="22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 applyProtection="1">
      <alignment vertical="center"/>
      <protection locked="0"/>
    </xf>
    <xf numFmtId="178" fontId="16" fillId="0" borderId="9" xfId="22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179" fontId="15" fillId="0" borderId="9" xfId="22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 locked="0"/>
    </xf>
    <xf numFmtId="179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0" fontId="0" fillId="0" borderId="0" xfId="65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3" fillId="0" borderId="0" xfId="65" applyNumberFormat="1" applyFont="1" applyFill="1" applyBorder="1" applyAlignment="1">
      <alignment horizontal="center" vertical="center"/>
    </xf>
    <xf numFmtId="180" fontId="13" fillId="0" borderId="0" xfId="65" applyNumberFormat="1" applyFont="1" applyFill="1" applyBorder="1" applyAlignment="1">
      <alignment horizontal="center" vertical="center"/>
    </xf>
    <xf numFmtId="0" fontId="17" fillId="0" borderId="0" xfId="65" applyNumberFormat="1" applyFont="1" applyFill="1" applyBorder="1" applyAlignment="1">
      <alignment vertical="center"/>
    </xf>
    <xf numFmtId="180" fontId="17" fillId="0" borderId="0" xfId="65" applyNumberFormat="1" applyFont="1" applyFill="1" applyBorder="1" applyAlignment="1">
      <alignment vertical="center"/>
    </xf>
    <xf numFmtId="180" fontId="17" fillId="0" borderId="0" xfId="65" applyNumberFormat="1" applyFont="1" applyFill="1" applyBorder="1" applyAlignment="1">
      <alignment vertical="center" wrapText="1"/>
    </xf>
    <xf numFmtId="180" fontId="18" fillId="0" borderId="0" xfId="65" applyNumberFormat="1" applyFont="1" applyFill="1" applyBorder="1" applyAlignment="1">
      <alignment horizontal="right" vertical="center"/>
    </xf>
    <xf numFmtId="0" fontId="5" fillId="0" borderId="11" xfId="65" applyNumberFormat="1" applyFont="1" applyFill="1" applyBorder="1" applyAlignment="1">
      <alignment horizontal="center" vertical="center" wrapText="1"/>
    </xf>
    <xf numFmtId="180" fontId="5" fillId="0" borderId="11" xfId="65" applyNumberFormat="1" applyFont="1" applyFill="1" applyBorder="1" applyAlignment="1">
      <alignment horizontal="center" vertical="center" wrapText="1"/>
    </xf>
    <xf numFmtId="180" fontId="5" fillId="0" borderId="20" xfId="65" applyNumberFormat="1" applyFont="1" applyFill="1" applyBorder="1" applyAlignment="1">
      <alignment horizontal="center" vertical="center" wrapText="1"/>
    </xf>
    <xf numFmtId="180" fontId="5" fillId="0" borderId="9" xfId="65" applyNumberFormat="1" applyFont="1" applyFill="1" applyBorder="1" applyAlignment="1">
      <alignment horizontal="center" vertical="center" wrapText="1"/>
    </xf>
    <xf numFmtId="0" fontId="15" fillId="0" borderId="0" xfId="65" applyNumberFormat="1" applyFont="1" applyFill="1" applyBorder="1" applyAlignment="1">
      <alignment vertical="center"/>
    </xf>
    <xf numFmtId="0" fontId="7" fillId="0" borderId="9" xfId="65" applyNumberFormat="1" applyFont="1" applyFill="1" applyBorder="1" applyAlignment="1">
      <alignment vertical="center" wrapText="1"/>
    </xf>
    <xf numFmtId="180" fontId="7" fillId="0" borderId="9" xfId="65" applyNumberFormat="1" applyFont="1" applyFill="1" applyBorder="1" applyAlignment="1">
      <alignment vertical="center" wrapText="1"/>
    </xf>
    <xf numFmtId="0" fontId="16" fillId="0" borderId="0" xfId="65" applyNumberFormat="1" applyFont="1" applyFill="1" applyBorder="1" applyAlignment="1">
      <alignment vertical="center"/>
    </xf>
    <xf numFmtId="0" fontId="7" fillId="0" borderId="23" xfId="65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180" fontId="7" fillId="0" borderId="24" xfId="65" applyNumberFormat="1" applyFont="1" applyFill="1" applyBorder="1" applyAlignment="1">
      <alignment vertical="center" wrapText="1"/>
    </xf>
    <xf numFmtId="180" fontId="7" fillId="0" borderId="25" xfId="65" applyNumberFormat="1" applyFont="1" applyFill="1" applyBorder="1" applyAlignment="1">
      <alignment vertical="center" wrapText="1"/>
    </xf>
    <xf numFmtId="180" fontId="7" fillId="0" borderId="9" xfId="0" applyNumberFormat="1" applyFont="1" applyFill="1" applyBorder="1" applyAlignment="1">
      <alignment vertical="center" wrapText="1"/>
    </xf>
    <xf numFmtId="180" fontId="7" fillId="0" borderId="24" xfId="0" applyNumberFormat="1" applyFont="1" applyFill="1" applyBorder="1" applyAlignment="1">
      <alignment vertical="center" wrapText="1"/>
    </xf>
    <xf numFmtId="180" fontId="7" fillId="0" borderId="26" xfId="65" applyNumberFormat="1" applyFont="1" applyFill="1" applyBorder="1" applyAlignment="1">
      <alignment vertical="center" wrapText="1"/>
    </xf>
    <xf numFmtId="180" fontId="7" fillId="0" borderId="11" xfId="65" applyNumberFormat="1" applyFont="1" applyFill="1" applyBorder="1" applyAlignment="1">
      <alignment vertical="center" wrapText="1"/>
    </xf>
    <xf numFmtId="180" fontId="7" fillId="0" borderId="17" xfId="65" applyNumberFormat="1" applyFont="1" applyFill="1" applyBorder="1" applyAlignment="1">
      <alignment vertical="center" wrapText="1"/>
    </xf>
    <xf numFmtId="0" fontId="7" fillId="0" borderId="27" xfId="65" applyNumberFormat="1" applyFont="1" applyFill="1" applyBorder="1" applyAlignment="1">
      <alignment vertical="center" wrapText="1"/>
    </xf>
    <xf numFmtId="0" fontId="7" fillId="0" borderId="15" xfId="65" applyNumberFormat="1" applyFont="1" applyFill="1" applyBorder="1" applyAlignment="1">
      <alignment vertical="center" wrapText="1"/>
    </xf>
    <xf numFmtId="180" fontId="7" fillId="0" borderId="15" xfId="65" applyNumberFormat="1" applyFont="1" applyFill="1" applyBorder="1" applyAlignment="1">
      <alignment vertical="center" wrapText="1"/>
    </xf>
    <xf numFmtId="0" fontId="5" fillId="0" borderId="9" xfId="65" applyNumberFormat="1" applyFont="1" applyFill="1" applyBorder="1" applyAlignment="1">
      <alignment horizontal="center" vertical="center" wrapText="1"/>
    </xf>
    <xf numFmtId="180" fontId="5" fillId="0" borderId="9" xfId="65" applyNumberFormat="1" applyFont="1" applyFill="1" applyBorder="1" applyAlignment="1">
      <alignment vertical="center" wrapText="1"/>
    </xf>
    <xf numFmtId="180" fontId="5" fillId="0" borderId="18" xfId="65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0" xfId="65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3" fillId="0" borderId="0" xfId="65" applyNumberFormat="1" applyFont="1" applyFill="1" applyBorder="1" applyAlignment="1">
      <alignment horizontal="center" vertical="center"/>
    </xf>
    <xf numFmtId="180" fontId="3" fillId="0" borderId="0" xfId="65" applyNumberFormat="1" applyFont="1" applyFill="1" applyBorder="1" applyAlignment="1">
      <alignment horizontal="center" vertical="center"/>
    </xf>
    <xf numFmtId="0" fontId="19" fillId="0" borderId="0" xfId="65" applyNumberFormat="1" applyFont="1" applyFill="1" applyBorder="1" applyAlignment="1">
      <alignment vertical="center"/>
    </xf>
    <xf numFmtId="180" fontId="19" fillId="0" borderId="0" xfId="65" applyNumberFormat="1" applyFont="1" applyFill="1" applyBorder="1" applyAlignment="1">
      <alignment vertical="center"/>
    </xf>
    <xf numFmtId="180" fontId="20" fillId="0" borderId="0" xfId="65" applyNumberFormat="1" applyFont="1" applyFill="1" applyBorder="1" applyAlignment="1">
      <alignment horizontal="right" vertical="center"/>
    </xf>
    <xf numFmtId="0" fontId="8" fillId="0" borderId="11" xfId="65" applyNumberFormat="1" applyFont="1" applyFill="1" applyBorder="1" applyAlignment="1">
      <alignment horizontal="center" vertical="center"/>
    </xf>
    <xf numFmtId="180" fontId="8" fillId="0" borderId="11" xfId="65" applyNumberFormat="1" applyFont="1" applyFill="1" applyBorder="1" applyAlignment="1">
      <alignment horizontal="center" vertical="center"/>
    </xf>
    <xf numFmtId="0" fontId="21" fillId="0" borderId="0" xfId="65" applyNumberFormat="1" applyFont="1" applyFill="1" applyBorder="1" applyAlignment="1">
      <alignment vertical="center"/>
    </xf>
    <xf numFmtId="0" fontId="7" fillId="0" borderId="9" xfId="65" applyNumberFormat="1" applyFont="1" applyFill="1" applyBorder="1" applyAlignment="1">
      <alignment vertical="center" wrapText="1"/>
    </xf>
    <xf numFmtId="180" fontId="7" fillId="0" borderId="9" xfId="65" applyNumberFormat="1" applyFont="1" applyFill="1" applyBorder="1" applyAlignment="1">
      <alignment vertical="center" wrapText="1"/>
    </xf>
    <xf numFmtId="0" fontId="20" fillId="0" borderId="0" xfId="65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 wrapText="1"/>
    </xf>
    <xf numFmtId="180" fontId="7" fillId="0" borderId="9" xfId="0" applyNumberFormat="1" applyFont="1" applyFill="1" applyBorder="1" applyAlignment="1">
      <alignment vertical="center" wrapText="1"/>
    </xf>
    <xf numFmtId="0" fontId="8" fillId="0" borderId="9" xfId="65" applyNumberFormat="1" applyFont="1" applyFill="1" applyBorder="1" applyAlignment="1">
      <alignment horizontal="center" vertical="center"/>
    </xf>
    <xf numFmtId="180" fontId="8" fillId="0" borderId="9" xfId="65" applyNumberFormat="1" applyFont="1" applyFill="1" applyBorder="1" applyAlignment="1">
      <alignment vertical="center"/>
    </xf>
    <xf numFmtId="180" fontId="8" fillId="0" borderId="9" xfId="65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180" fontId="17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top" shrinkToFit="1"/>
    </xf>
    <xf numFmtId="180" fontId="22" fillId="0" borderId="0" xfId="0" applyNumberFormat="1" applyFont="1" applyFill="1" applyBorder="1" applyAlignment="1">
      <alignment horizontal="center" vertical="top" shrinkToFit="1"/>
    </xf>
    <xf numFmtId="0" fontId="21" fillId="0" borderId="0" xfId="0" applyNumberFormat="1" applyFont="1" applyFill="1" applyBorder="1" applyAlignment="1">
      <alignment horizontal="center" vertical="top" shrinkToFit="1"/>
    </xf>
    <xf numFmtId="180" fontId="21" fillId="0" borderId="0" xfId="0" applyNumberFormat="1" applyFont="1" applyFill="1" applyBorder="1" applyAlignment="1">
      <alignment horizontal="center" vertical="top" shrinkToFit="1"/>
    </xf>
    <xf numFmtId="0" fontId="7" fillId="0" borderId="0" xfId="0" applyNumberFormat="1" applyFont="1" applyFill="1" applyBorder="1" applyAlignment="1">
      <alignment horizontal="right" vertical="top" shrinkToFit="1"/>
    </xf>
    <xf numFmtId="18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top"/>
    </xf>
    <xf numFmtId="0" fontId="8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vertical="center"/>
    </xf>
    <xf numFmtId="180" fontId="7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horizontal="center" vertical="center"/>
    </xf>
    <xf numFmtId="180" fontId="8" fillId="0" borderId="9" xfId="0" applyNumberFormat="1" applyFont="1" applyFill="1" applyBorder="1" applyAlignment="1">
      <alignment vertical="center"/>
    </xf>
    <xf numFmtId="0" fontId="23" fillId="8" borderId="0" xfId="0" applyNumberFormat="1" applyFont="1" applyFill="1" applyBorder="1" applyAlignment="1">
      <alignment/>
    </xf>
    <xf numFmtId="0" fontId="0" fillId="8" borderId="0" xfId="0" applyNumberFormat="1" applyFont="1" applyFill="1" applyBorder="1" applyAlignment="1">
      <alignment vertical="center"/>
    </xf>
    <xf numFmtId="0" fontId="19" fillId="8" borderId="0" xfId="0" applyNumberFormat="1" applyFont="1" applyFill="1" applyBorder="1" applyAlignment="1">
      <alignment/>
    </xf>
    <xf numFmtId="0" fontId="3" fillId="8" borderId="0" xfId="0" applyNumberFormat="1" applyFont="1" applyFill="1" applyBorder="1" applyAlignment="1">
      <alignment horizontal="center" vertical="center" wrapText="1"/>
    </xf>
    <xf numFmtId="0" fontId="20" fillId="8" borderId="10" xfId="0" applyNumberFormat="1" applyFont="1" applyFill="1" applyBorder="1" applyAlignment="1">
      <alignment horizontal="right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left" vertical="center"/>
    </xf>
    <xf numFmtId="0" fontId="24" fillId="0" borderId="9" xfId="0" applyNumberFormat="1" applyFont="1" applyFill="1" applyBorder="1" applyAlignment="1">
      <alignment horizontal="left" vertical="center"/>
    </xf>
    <xf numFmtId="3" fontId="19" fillId="0" borderId="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vertical="center"/>
    </xf>
    <xf numFmtId="181" fontId="8" fillId="0" borderId="9" xfId="0" applyNumberFormat="1" applyFont="1" applyFill="1" applyBorder="1" applyAlignment="1">
      <alignment vertical="center"/>
    </xf>
    <xf numFmtId="181" fontId="7" fillId="0" borderId="9" xfId="0" applyNumberFormat="1" applyFont="1" applyFill="1" applyBorder="1" applyAlignment="1">
      <alignment vertical="center"/>
    </xf>
    <xf numFmtId="180" fontId="17" fillId="0" borderId="9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horizontal="left" vertical="center"/>
    </xf>
    <xf numFmtId="0" fontId="8" fillId="0" borderId="9" xfId="0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18基金（本级）" xfId="65"/>
    <cellStyle name="常规 2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19">
      <selection activeCell="F38" sqref="F38"/>
    </sheetView>
  </sheetViews>
  <sheetFormatPr defaultColWidth="9.00390625" defaultRowHeight="18.75" customHeight="1"/>
  <cols>
    <col min="1" max="1" width="35.25390625" style="83" customWidth="1"/>
    <col min="2" max="3" width="12.875" style="83" customWidth="1"/>
    <col min="4" max="4" width="9.50390625" style="83" customWidth="1"/>
    <col min="5" max="5" width="12.875" style="83" customWidth="1"/>
    <col min="6" max="6" width="9.00390625" style="83" customWidth="1"/>
    <col min="7" max="7" width="3.125" style="83" hidden="1" customWidth="1"/>
    <col min="8" max="16384" width="9.00390625" style="83" customWidth="1"/>
  </cols>
  <sheetData>
    <row r="1" spans="1:6" ht="18.75" customHeight="1">
      <c r="A1" s="167" t="s">
        <v>0</v>
      </c>
      <c r="B1" s="167"/>
      <c r="C1" s="167"/>
      <c r="D1" s="167"/>
      <c r="E1" s="167"/>
      <c r="F1" s="167"/>
    </row>
    <row r="2" spans="1:6" s="83" customFormat="1" ht="32.25" customHeight="1">
      <c r="A2" s="159" t="s">
        <v>1</v>
      </c>
      <c r="B2" s="159"/>
      <c r="C2" s="159"/>
      <c r="D2" s="159"/>
      <c r="E2" s="159"/>
      <c r="F2" s="159"/>
    </row>
    <row r="3" spans="1:6" s="83" customFormat="1" ht="19.5" customHeight="1">
      <c r="A3" s="160" t="s">
        <v>2</v>
      </c>
      <c r="B3" s="160"/>
      <c r="C3" s="160"/>
      <c r="D3" s="160"/>
      <c r="E3" s="160"/>
      <c r="F3" s="160"/>
    </row>
    <row r="4" spans="1:6" s="79" customFormat="1" ht="39" customHeight="1">
      <c r="A4" s="17" t="s">
        <v>3</v>
      </c>
      <c r="B4" s="143" t="s">
        <v>4</v>
      </c>
      <c r="C4" s="143" t="s">
        <v>5</v>
      </c>
      <c r="D4" s="143" t="s">
        <v>6</v>
      </c>
      <c r="E4" s="143" t="s">
        <v>7</v>
      </c>
      <c r="F4" s="143" t="s">
        <v>8</v>
      </c>
    </row>
    <row r="5" spans="1:6" s="78" customFormat="1" ht="18" customHeight="1">
      <c r="A5" s="168" t="s">
        <v>9</v>
      </c>
      <c r="B5" s="149">
        <f>SUM(B6,B8,B9,B10,B11,B13,B14,B15,B16,B17,B18,B19,B20,B21)</f>
        <v>1085060</v>
      </c>
      <c r="C5" s="149">
        <f>SUM(C6,C8,C9,C10,C11,C13,C14,C15,C16,C17,C18,C19,C20,C21)</f>
        <v>1190000</v>
      </c>
      <c r="D5" s="162">
        <f aca="true" t="shared" si="0" ref="D5:D11">C5/B5-1</f>
        <v>0.0967135457947026</v>
      </c>
      <c r="E5" s="149">
        <f>SUM(E6,E8,E9,E10,E11,E13,E14,E15,E16,E17,E18,E19,E20,E21)</f>
        <v>1000154</v>
      </c>
      <c r="F5" s="162">
        <f aca="true" t="shared" si="1" ref="F5:F30">C5/E5-1</f>
        <v>0.18981676821769455</v>
      </c>
    </row>
    <row r="6" spans="1:6" s="79" customFormat="1" ht="18" customHeight="1">
      <c r="A6" s="145" t="s">
        <v>10</v>
      </c>
      <c r="B6" s="146">
        <v>419500</v>
      </c>
      <c r="C6" s="146">
        <v>412580</v>
      </c>
      <c r="D6" s="163">
        <f t="shared" si="0"/>
        <v>-0.016495828367103726</v>
      </c>
      <c r="E6" s="146">
        <v>389175</v>
      </c>
      <c r="F6" s="163">
        <f t="shared" si="1"/>
        <v>0.060140039827840885</v>
      </c>
    </row>
    <row r="7" spans="1:6" s="79" customFormat="1" ht="18" customHeight="1">
      <c r="A7" s="145" t="s">
        <v>11</v>
      </c>
      <c r="B7" s="146">
        <v>55000</v>
      </c>
      <c r="C7" s="146">
        <v>65000</v>
      </c>
      <c r="D7" s="163">
        <f t="shared" si="0"/>
        <v>0.18181818181818188</v>
      </c>
      <c r="E7" s="146">
        <v>51653</v>
      </c>
      <c r="F7" s="163">
        <f t="shared" si="1"/>
        <v>0.25839738253344424</v>
      </c>
    </row>
    <row r="8" spans="1:6" s="79" customFormat="1" ht="18" customHeight="1">
      <c r="A8" s="145" t="s">
        <v>12</v>
      </c>
      <c r="B8" s="146">
        <v>147000</v>
      </c>
      <c r="C8" s="146">
        <v>255400</v>
      </c>
      <c r="D8" s="163">
        <f t="shared" si="0"/>
        <v>0.7374149659863947</v>
      </c>
      <c r="E8" s="146">
        <v>142559</v>
      </c>
      <c r="F8" s="163">
        <f t="shared" si="1"/>
        <v>0.7915389417714771</v>
      </c>
    </row>
    <row r="9" spans="1:6" s="79" customFormat="1" ht="18" customHeight="1">
      <c r="A9" s="145" t="s">
        <v>13</v>
      </c>
      <c r="B9" s="146">
        <v>77000</v>
      </c>
      <c r="C9" s="146">
        <v>99000</v>
      </c>
      <c r="D9" s="163">
        <f t="shared" si="0"/>
        <v>0.2857142857142858</v>
      </c>
      <c r="E9" s="146">
        <v>70937</v>
      </c>
      <c r="F9" s="163">
        <f t="shared" si="1"/>
        <v>0.39560455051665566</v>
      </c>
    </row>
    <row r="10" spans="1:6" s="79" customFormat="1" ht="18" customHeight="1">
      <c r="A10" s="145" t="s">
        <v>14</v>
      </c>
      <c r="B10" s="146">
        <v>2000</v>
      </c>
      <c r="C10" s="146">
        <v>2100</v>
      </c>
      <c r="D10" s="163">
        <f t="shared" si="0"/>
        <v>0.050000000000000044</v>
      </c>
      <c r="E10" s="146">
        <v>1509</v>
      </c>
      <c r="F10" s="163">
        <f t="shared" si="1"/>
        <v>0.39165009940357853</v>
      </c>
    </row>
    <row r="11" spans="1:6" s="79" customFormat="1" ht="18" customHeight="1">
      <c r="A11" s="145" t="s">
        <v>15</v>
      </c>
      <c r="B11" s="146">
        <v>63000</v>
      </c>
      <c r="C11" s="146">
        <v>63700</v>
      </c>
      <c r="D11" s="163">
        <f t="shared" si="0"/>
        <v>0.011111111111111072</v>
      </c>
      <c r="E11" s="146">
        <v>54511</v>
      </c>
      <c r="F11" s="163">
        <f t="shared" si="1"/>
        <v>0.16857148098548924</v>
      </c>
    </row>
    <row r="12" spans="1:6" s="79" customFormat="1" ht="18" customHeight="1">
      <c r="A12" s="145" t="s">
        <v>16</v>
      </c>
      <c r="B12" s="146"/>
      <c r="C12" s="146">
        <v>-3</v>
      </c>
      <c r="D12" s="163"/>
      <c r="E12" s="146">
        <v>-2</v>
      </c>
      <c r="F12" s="163">
        <f t="shared" si="1"/>
        <v>0.5</v>
      </c>
    </row>
    <row r="13" spans="1:6" s="79" customFormat="1" ht="18" customHeight="1">
      <c r="A13" s="145" t="s">
        <v>17</v>
      </c>
      <c r="B13" s="146">
        <v>65000</v>
      </c>
      <c r="C13" s="146">
        <v>50000</v>
      </c>
      <c r="D13" s="163">
        <f aca="true" t="shared" si="2" ref="D13:D20">C13/B13-1</f>
        <v>-0.23076923076923073</v>
      </c>
      <c r="E13" s="146">
        <v>57026</v>
      </c>
      <c r="F13" s="163">
        <f t="shared" si="1"/>
        <v>-0.1232069582295795</v>
      </c>
    </row>
    <row r="14" spans="1:6" s="79" customFormat="1" ht="18" customHeight="1">
      <c r="A14" s="145" t="s">
        <v>18</v>
      </c>
      <c r="B14" s="146">
        <v>16000</v>
      </c>
      <c r="C14" s="146">
        <v>17500</v>
      </c>
      <c r="D14" s="163">
        <f t="shared" si="2"/>
        <v>0.09375</v>
      </c>
      <c r="E14" s="146">
        <v>14791</v>
      </c>
      <c r="F14" s="163">
        <f t="shared" si="1"/>
        <v>0.1831519167061051</v>
      </c>
    </row>
    <row r="15" spans="1:6" s="79" customFormat="1" ht="18" customHeight="1">
      <c r="A15" s="145" t="s">
        <v>19</v>
      </c>
      <c r="B15" s="146">
        <v>16500</v>
      </c>
      <c r="C15" s="146">
        <v>11260</v>
      </c>
      <c r="D15" s="163">
        <f t="shared" si="2"/>
        <v>-0.3175757575757576</v>
      </c>
      <c r="E15" s="146">
        <v>13150</v>
      </c>
      <c r="F15" s="163">
        <f t="shared" si="1"/>
        <v>-0.14372623574144483</v>
      </c>
    </row>
    <row r="16" spans="1:6" s="79" customFormat="1" ht="18" customHeight="1">
      <c r="A16" s="145" t="s">
        <v>20</v>
      </c>
      <c r="B16" s="146">
        <v>105000</v>
      </c>
      <c r="C16" s="146">
        <v>111000</v>
      </c>
      <c r="D16" s="163">
        <f t="shared" si="2"/>
        <v>0.05714285714285716</v>
      </c>
      <c r="E16" s="146">
        <v>94992</v>
      </c>
      <c r="F16" s="163">
        <f t="shared" si="1"/>
        <v>0.16851945426983317</v>
      </c>
    </row>
    <row r="17" spans="1:7" s="79" customFormat="1" ht="18" customHeight="1">
      <c r="A17" s="145" t="s">
        <v>21</v>
      </c>
      <c r="B17" s="146">
        <v>18900</v>
      </c>
      <c r="C17" s="146">
        <v>18200</v>
      </c>
      <c r="D17" s="163">
        <f t="shared" si="2"/>
        <v>-0.03703703703703709</v>
      </c>
      <c r="E17" s="146">
        <v>16900</v>
      </c>
      <c r="F17" s="163">
        <f t="shared" si="1"/>
        <v>0.07692307692307687</v>
      </c>
      <c r="G17" s="79" t="s">
        <v>22</v>
      </c>
    </row>
    <row r="18" spans="1:6" s="79" customFormat="1" ht="18" customHeight="1">
      <c r="A18" s="145" t="s">
        <v>23</v>
      </c>
      <c r="B18" s="146">
        <v>150000</v>
      </c>
      <c r="C18" s="146">
        <v>138000</v>
      </c>
      <c r="D18" s="163">
        <f t="shared" si="2"/>
        <v>-0.07999999999999996</v>
      </c>
      <c r="E18" s="146">
        <v>139654</v>
      </c>
      <c r="F18" s="163">
        <f t="shared" si="1"/>
        <v>-0.011843556217508988</v>
      </c>
    </row>
    <row r="19" spans="1:6" s="79" customFormat="1" ht="18" customHeight="1">
      <c r="A19" s="145" t="s">
        <v>24</v>
      </c>
      <c r="B19" s="146">
        <v>5000</v>
      </c>
      <c r="C19" s="146">
        <v>11100</v>
      </c>
      <c r="D19" s="163">
        <f t="shared" si="2"/>
        <v>1.2200000000000002</v>
      </c>
      <c r="E19" s="146">
        <v>4780</v>
      </c>
      <c r="F19" s="163">
        <f t="shared" si="1"/>
        <v>1.3221757322175733</v>
      </c>
    </row>
    <row r="20" spans="1:6" s="79" customFormat="1" ht="18" customHeight="1">
      <c r="A20" s="145" t="s">
        <v>25</v>
      </c>
      <c r="B20" s="146">
        <v>160</v>
      </c>
      <c r="C20" s="146">
        <v>130</v>
      </c>
      <c r="D20" s="163">
        <f t="shared" si="2"/>
        <v>-0.1875</v>
      </c>
      <c r="E20" s="146">
        <v>140</v>
      </c>
      <c r="F20" s="163">
        <f t="shared" si="1"/>
        <v>-0.0714285714285714</v>
      </c>
    </row>
    <row r="21" spans="1:6" s="79" customFormat="1" ht="18" customHeight="1">
      <c r="A21" s="145" t="s">
        <v>26</v>
      </c>
      <c r="B21" s="146"/>
      <c r="C21" s="146">
        <v>30</v>
      </c>
      <c r="D21" s="163"/>
      <c r="E21" s="146">
        <v>30</v>
      </c>
      <c r="F21" s="163">
        <f t="shared" si="1"/>
        <v>0</v>
      </c>
    </row>
    <row r="22" spans="1:6" s="79" customFormat="1" ht="18" customHeight="1">
      <c r="A22" s="168" t="s">
        <v>27</v>
      </c>
      <c r="B22" s="149">
        <f>SUM(B23:B28,B30:B32,B36,B37)</f>
        <v>142500</v>
      </c>
      <c r="C22" s="149">
        <f>SUM(C23:C28,C30:C32,C36,C37)</f>
        <v>107000</v>
      </c>
      <c r="D22" s="162">
        <f aca="true" t="shared" si="3" ref="D22:D27">C22/B22-1</f>
        <v>-0.24912280701754386</v>
      </c>
      <c r="E22" s="149">
        <f>SUM(E23:E28,E30:E32,E36,E37)</f>
        <v>158126</v>
      </c>
      <c r="F22" s="162">
        <f t="shared" si="1"/>
        <v>-0.32332443747391326</v>
      </c>
    </row>
    <row r="23" spans="1:6" s="79" customFormat="1" ht="18" customHeight="1">
      <c r="A23" s="145" t="s">
        <v>28</v>
      </c>
      <c r="B23" s="146">
        <v>23500</v>
      </c>
      <c r="C23" s="146">
        <v>27500</v>
      </c>
      <c r="D23" s="163">
        <f t="shared" si="3"/>
        <v>0.17021276595744683</v>
      </c>
      <c r="E23" s="146">
        <v>22486</v>
      </c>
      <c r="F23" s="163">
        <f t="shared" si="1"/>
        <v>0.2229831895401584</v>
      </c>
    </row>
    <row r="24" spans="1:7" s="79" customFormat="1" ht="18" customHeight="1">
      <c r="A24" s="145" t="s">
        <v>29</v>
      </c>
      <c r="B24" s="146">
        <v>16200</v>
      </c>
      <c r="C24" s="146">
        <v>18000</v>
      </c>
      <c r="D24" s="163">
        <f t="shared" si="3"/>
        <v>0.11111111111111116</v>
      </c>
      <c r="E24" s="146">
        <v>15012</v>
      </c>
      <c r="F24" s="163">
        <f t="shared" si="1"/>
        <v>0.19904076738609122</v>
      </c>
      <c r="G24" s="79" t="s">
        <v>22</v>
      </c>
    </row>
    <row r="25" spans="1:7" s="79" customFormat="1" ht="18" customHeight="1">
      <c r="A25" s="145" t="s">
        <v>30</v>
      </c>
      <c r="B25" s="146">
        <v>50</v>
      </c>
      <c r="C25" s="146"/>
      <c r="D25" s="163">
        <f t="shared" si="3"/>
        <v>-1</v>
      </c>
      <c r="E25" s="146">
        <v>41</v>
      </c>
      <c r="F25" s="163">
        <f t="shared" si="1"/>
        <v>-1</v>
      </c>
      <c r="G25" s="79" t="s">
        <v>22</v>
      </c>
    </row>
    <row r="26" spans="1:7" s="79" customFormat="1" ht="18" customHeight="1">
      <c r="A26" s="145" t="s">
        <v>31</v>
      </c>
      <c r="B26" s="146">
        <v>7000</v>
      </c>
      <c r="C26" s="146">
        <v>5000</v>
      </c>
      <c r="D26" s="163">
        <f t="shared" si="3"/>
        <v>-0.2857142857142857</v>
      </c>
      <c r="E26" s="146">
        <v>6798</v>
      </c>
      <c r="F26" s="163">
        <f t="shared" si="1"/>
        <v>-0.26448955575169164</v>
      </c>
      <c r="G26" s="79" t="s">
        <v>22</v>
      </c>
    </row>
    <row r="27" spans="1:7" s="79" customFormat="1" ht="18" customHeight="1">
      <c r="A27" s="145" t="s">
        <v>32</v>
      </c>
      <c r="B27" s="146">
        <v>600</v>
      </c>
      <c r="C27" s="146">
        <v>270</v>
      </c>
      <c r="D27" s="163"/>
      <c r="E27" s="146">
        <v>641</v>
      </c>
      <c r="F27" s="163">
        <f t="shared" si="1"/>
        <v>-0.5787831513260531</v>
      </c>
      <c r="G27" s="79" t="s">
        <v>22</v>
      </c>
    </row>
    <row r="28" spans="1:6" s="79" customFormat="1" ht="18" customHeight="1">
      <c r="A28" s="145" t="s">
        <v>33</v>
      </c>
      <c r="B28" s="146">
        <v>14500</v>
      </c>
      <c r="C28" s="146">
        <v>14000</v>
      </c>
      <c r="D28" s="163">
        <f>C28/B28-1</f>
        <v>-0.03448275862068961</v>
      </c>
      <c r="E28" s="146">
        <v>14030</v>
      </c>
      <c r="F28" s="163">
        <f t="shared" si="1"/>
        <v>-0.002138275124732747</v>
      </c>
    </row>
    <row r="29" spans="1:7" s="79" customFormat="1" ht="18" customHeight="1">
      <c r="A29" s="145" t="s">
        <v>34</v>
      </c>
      <c r="B29" s="146">
        <v>200</v>
      </c>
      <c r="C29" s="146">
        <v>300</v>
      </c>
      <c r="D29" s="163"/>
      <c r="E29" s="146">
        <v>221</v>
      </c>
      <c r="F29" s="163">
        <f t="shared" si="1"/>
        <v>0.35746606334841635</v>
      </c>
      <c r="G29" s="79" t="s">
        <v>22</v>
      </c>
    </row>
    <row r="30" spans="1:6" s="79" customFormat="1" ht="18" customHeight="1">
      <c r="A30" s="145" t="s">
        <v>35</v>
      </c>
      <c r="B30" s="146">
        <v>5800</v>
      </c>
      <c r="C30" s="146">
        <v>5300</v>
      </c>
      <c r="D30" s="163">
        <f>C30/B30-1</f>
        <v>-0.08620689655172409</v>
      </c>
      <c r="E30" s="146">
        <v>5700</v>
      </c>
      <c r="F30" s="163">
        <f t="shared" si="1"/>
        <v>-0.07017543859649122</v>
      </c>
    </row>
    <row r="31" spans="1:6" s="79" customFormat="1" ht="18" customHeight="1">
      <c r="A31" s="145" t="s">
        <v>36</v>
      </c>
      <c r="B31" s="146"/>
      <c r="C31" s="146"/>
      <c r="D31" s="163"/>
      <c r="E31" s="146"/>
      <c r="F31" s="163"/>
    </row>
    <row r="32" spans="1:6" s="79" customFormat="1" ht="18" customHeight="1">
      <c r="A32" s="145" t="s">
        <v>37</v>
      </c>
      <c r="B32" s="146">
        <v>73300</v>
      </c>
      <c r="C32" s="146">
        <v>36468</v>
      </c>
      <c r="D32" s="163">
        <f>C32/B32-1</f>
        <v>-0.5024829467939973</v>
      </c>
      <c r="E32" s="146">
        <v>91935</v>
      </c>
      <c r="F32" s="163">
        <f>C32/E32-1</f>
        <v>-0.6033284385707294</v>
      </c>
    </row>
    <row r="33" spans="1:6" s="79" customFormat="1" ht="18" customHeight="1">
      <c r="A33" s="145" t="s">
        <v>38</v>
      </c>
      <c r="B33" s="146"/>
      <c r="C33" s="146">
        <v>10100</v>
      </c>
      <c r="D33" s="163"/>
      <c r="E33" s="146"/>
      <c r="F33" s="163"/>
    </row>
    <row r="34" spans="1:7" s="79" customFormat="1" ht="18" customHeight="1">
      <c r="A34" s="145" t="s">
        <v>39</v>
      </c>
      <c r="B34" s="146">
        <v>2900</v>
      </c>
      <c r="C34" s="146">
        <v>830</v>
      </c>
      <c r="D34" s="163">
        <f aca="true" t="shared" si="4" ref="D34:D39">C34/B34-1</f>
        <v>-0.7137931034482758</v>
      </c>
      <c r="E34" s="146">
        <v>2359</v>
      </c>
      <c r="F34" s="163">
        <f aca="true" t="shared" si="5" ref="F34:F39">C34/E34-1</f>
        <v>-0.6481559983043663</v>
      </c>
      <c r="G34" s="79" t="s">
        <v>22</v>
      </c>
    </row>
    <row r="35" spans="1:6" s="79" customFormat="1" ht="18" customHeight="1">
      <c r="A35" s="145" t="s">
        <v>40</v>
      </c>
      <c r="B35" s="146">
        <v>6500</v>
      </c>
      <c r="C35" s="146"/>
      <c r="D35" s="163">
        <f t="shared" si="4"/>
        <v>-1</v>
      </c>
      <c r="E35" s="146">
        <v>6489</v>
      </c>
      <c r="F35" s="163">
        <f t="shared" si="5"/>
        <v>-1</v>
      </c>
    </row>
    <row r="36" spans="1:7" s="79" customFormat="1" ht="18" customHeight="1">
      <c r="A36" s="145" t="s">
        <v>41</v>
      </c>
      <c r="B36" s="146">
        <v>1550</v>
      </c>
      <c r="C36" s="146">
        <v>460</v>
      </c>
      <c r="D36" s="163">
        <f t="shared" si="4"/>
        <v>-0.7032258064516129</v>
      </c>
      <c r="E36" s="146">
        <v>1459</v>
      </c>
      <c r="F36" s="163">
        <f t="shared" si="5"/>
        <v>-0.684715558601782</v>
      </c>
      <c r="G36" s="79" t="s">
        <v>22</v>
      </c>
    </row>
    <row r="37" spans="1:6" s="79" customFormat="1" ht="18" customHeight="1">
      <c r="A37" s="145" t="s">
        <v>42</v>
      </c>
      <c r="B37" s="146"/>
      <c r="C37" s="146">
        <v>2</v>
      </c>
      <c r="D37" s="163"/>
      <c r="E37" s="146">
        <v>24</v>
      </c>
      <c r="F37" s="163">
        <f t="shared" si="5"/>
        <v>-0.9166666666666666</v>
      </c>
    </row>
    <row r="38" spans="1:6" s="78" customFormat="1" ht="18" customHeight="1">
      <c r="A38" s="17" t="s">
        <v>43</v>
      </c>
      <c r="B38" s="149">
        <f>SUM(B5,B22)</f>
        <v>1227560</v>
      </c>
      <c r="C38" s="149">
        <f>SUM(C5,C22)</f>
        <v>1297000</v>
      </c>
      <c r="D38" s="162">
        <f>C38/B38-1</f>
        <v>0.056567499755612705</v>
      </c>
      <c r="E38" s="149">
        <f>SUM(E5,E22)</f>
        <v>1158280</v>
      </c>
      <c r="F38" s="162">
        <f t="shared" si="5"/>
        <v>0.11976378768518847</v>
      </c>
    </row>
  </sheetData>
  <sheetProtection/>
  <mergeCells count="3">
    <mergeCell ref="A1:F1"/>
    <mergeCell ref="A2:F2"/>
    <mergeCell ref="A3:F3"/>
  </mergeCells>
  <printOptions horizontalCentered="1"/>
  <pageMargins left="0.7083333333333334" right="0.7083333333333334" top="0.5506944444444445" bottom="0.3541666666666667" header="0.3145833333333333" footer="0.3145833333333333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SheetLayoutView="100" workbookViewId="0" topLeftCell="A16">
      <selection activeCell="E38" sqref="E38"/>
    </sheetView>
  </sheetViews>
  <sheetFormatPr defaultColWidth="9.00390625" defaultRowHeight="18.75" customHeight="1"/>
  <cols>
    <col min="1" max="1" width="40.375" style="83" customWidth="1"/>
    <col min="2" max="3" width="12.875" style="83" customWidth="1"/>
    <col min="4" max="4" width="11.00390625" style="83" customWidth="1"/>
    <col min="5" max="5" width="12.875" style="83" customWidth="1"/>
    <col min="6" max="6" width="12.50390625" style="83" customWidth="1"/>
    <col min="7" max="7" width="7.25390625" style="83" customWidth="1"/>
    <col min="8" max="255" width="9.00390625" style="83" customWidth="1"/>
    <col min="256" max="256" width="9.00390625" style="15" customWidth="1"/>
  </cols>
  <sheetData>
    <row r="1" s="83" customFormat="1" ht="18.75" customHeight="1">
      <c r="A1" s="83" t="s">
        <v>44</v>
      </c>
    </row>
    <row r="2" spans="1:6" s="83" customFormat="1" ht="32.25" customHeight="1">
      <c r="A2" s="159" t="s">
        <v>45</v>
      </c>
      <c r="B2" s="159"/>
      <c r="C2" s="159"/>
      <c r="D2" s="159"/>
      <c r="E2" s="159"/>
      <c r="F2" s="159"/>
    </row>
    <row r="3" spans="1:6" s="83" customFormat="1" ht="19.5" customHeight="1">
      <c r="A3" s="160" t="s">
        <v>2</v>
      </c>
      <c r="B3" s="160"/>
      <c r="C3" s="160"/>
      <c r="D3" s="160"/>
      <c r="E3" s="160"/>
      <c r="F3" s="160"/>
    </row>
    <row r="4" spans="1:6" s="79" customFormat="1" ht="39" customHeight="1">
      <c r="A4" s="17" t="s">
        <v>3</v>
      </c>
      <c r="B4" s="143" t="s">
        <v>4</v>
      </c>
      <c r="C4" s="143" t="s">
        <v>5</v>
      </c>
      <c r="D4" s="143" t="s">
        <v>6</v>
      </c>
      <c r="E4" s="143" t="s">
        <v>7</v>
      </c>
      <c r="F4" s="143" t="s">
        <v>8</v>
      </c>
    </row>
    <row r="5" spans="1:6" s="78" customFormat="1" ht="18" customHeight="1">
      <c r="A5" s="161" t="s">
        <v>9</v>
      </c>
      <c r="B5" s="149">
        <f>SUM(B6,B8,B9,B10,B11,B13,B14,B15,B16,B17,B18,B19,B20,B21)</f>
        <v>713900</v>
      </c>
      <c r="C5" s="149">
        <f>SUM(C6,C8,C9,C10,C11,C13,C14,C15,C16,C17,C18,C19,C20,C21)</f>
        <v>721940</v>
      </c>
      <c r="D5" s="162">
        <f>C5/B5-1</f>
        <v>0.011262081524022971</v>
      </c>
      <c r="E5" s="149">
        <f>SUM(E6,E8,E9,E10,E11,E13,E14,E15,E16,E17,E18,E19,E20,E21)</f>
        <v>650693</v>
      </c>
      <c r="F5" s="162">
        <f>C5/E5-1</f>
        <v>0.10949403174769046</v>
      </c>
    </row>
    <row r="6" spans="1:6" s="79" customFormat="1" ht="18" customHeight="1">
      <c r="A6" s="145" t="s">
        <v>10</v>
      </c>
      <c r="B6" s="146">
        <v>240950</v>
      </c>
      <c r="C6" s="146">
        <v>220000</v>
      </c>
      <c r="D6" s="163">
        <f>C6/B6-1</f>
        <v>-0.08694749948122016</v>
      </c>
      <c r="E6" s="164">
        <v>229678</v>
      </c>
      <c r="F6" s="163">
        <f>C6/E6-1</f>
        <v>-0.04213725302379856</v>
      </c>
    </row>
    <row r="7" spans="1:6" s="79" customFormat="1" ht="18" customHeight="1">
      <c r="A7" s="145" t="s">
        <v>11</v>
      </c>
      <c r="B7" s="164">
        <v>54752.18</v>
      </c>
      <c r="C7" s="146">
        <v>65000</v>
      </c>
      <c r="D7" s="163">
        <f>C7/B7-1</f>
        <v>0.18716734201268337</v>
      </c>
      <c r="E7" s="164">
        <v>51653</v>
      </c>
      <c r="F7" s="163">
        <f>C7/E7-1</f>
        <v>0.25839738253344424</v>
      </c>
    </row>
    <row r="8" spans="1:6" s="79" customFormat="1" ht="18" customHeight="1">
      <c r="A8" s="145" t="s">
        <v>12</v>
      </c>
      <c r="B8" s="146">
        <v>79500</v>
      </c>
      <c r="C8" s="146">
        <v>110910</v>
      </c>
      <c r="D8" s="163">
        <f>C8/B8-1</f>
        <v>0.3950943396226414</v>
      </c>
      <c r="E8" s="164">
        <v>71910</v>
      </c>
      <c r="F8" s="163">
        <f>C8/E8-1</f>
        <v>0.5423445974134335</v>
      </c>
    </row>
    <row r="9" spans="1:6" s="79" customFormat="1" ht="18" customHeight="1">
      <c r="A9" s="145" t="s">
        <v>13</v>
      </c>
      <c r="B9" s="146">
        <v>50600</v>
      </c>
      <c r="C9" s="146">
        <v>67500</v>
      </c>
      <c r="D9" s="163">
        <f>C9/B9-1</f>
        <v>0.33399209486166015</v>
      </c>
      <c r="E9" s="164">
        <v>47926</v>
      </c>
      <c r="F9" s="163">
        <f>C9/E9-1</f>
        <v>0.4084213161958019</v>
      </c>
    </row>
    <row r="10" spans="1:6" s="79" customFormat="1" ht="18" customHeight="1">
      <c r="A10" s="145" t="s">
        <v>14</v>
      </c>
      <c r="B10" s="146">
        <v>0</v>
      </c>
      <c r="C10" s="146"/>
      <c r="D10" s="163"/>
      <c r="E10" s="164">
        <v>0</v>
      </c>
      <c r="F10" s="163"/>
    </row>
    <row r="11" spans="1:6" s="79" customFormat="1" ht="18" customHeight="1">
      <c r="A11" s="145" t="s">
        <v>15</v>
      </c>
      <c r="B11" s="146">
        <v>34600</v>
      </c>
      <c r="C11" s="146">
        <v>33500</v>
      </c>
      <c r="D11" s="163">
        <f>C11/B11-1</f>
        <v>-0.03179190751445082</v>
      </c>
      <c r="E11" s="164">
        <v>27076</v>
      </c>
      <c r="F11" s="163">
        <f aca="true" t="shared" si="0" ref="F11:F16">C11/E11-1</f>
        <v>0.23725808834392081</v>
      </c>
    </row>
    <row r="12" spans="1:6" s="79" customFormat="1" ht="18" customHeight="1">
      <c r="A12" s="145" t="s">
        <v>16</v>
      </c>
      <c r="B12" s="146"/>
      <c r="C12" s="146">
        <v>-3</v>
      </c>
      <c r="D12" s="163"/>
      <c r="E12" s="164">
        <v>-2</v>
      </c>
      <c r="F12" s="163">
        <f t="shared" si="0"/>
        <v>0.5</v>
      </c>
    </row>
    <row r="13" spans="1:6" s="79" customFormat="1" ht="18" customHeight="1">
      <c r="A13" s="145" t="s">
        <v>17</v>
      </c>
      <c r="B13" s="146">
        <v>39800</v>
      </c>
      <c r="C13" s="146">
        <v>31000</v>
      </c>
      <c r="D13" s="163">
        <f>C13/B13-1</f>
        <v>-0.2211055276381909</v>
      </c>
      <c r="E13" s="164">
        <v>35676</v>
      </c>
      <c r="F13" s="163">
        <f t="shared" si="0"/>
        <v>-0.13106850543782933</v>
      </c>
    </row>
    <row r="14" spans="1:6" s="79" customFormat="1" ht="18" customHeight="1">
      <c r="A14" s="145" t="s">
        <v>18</v>
      </c>
      <c r="B14" s="146">
        <v>10500</v>
      </c>
      <c r="C14" s="146">
        <v>10700</v>
      </c>
      <c r="D14" s="163">
        <f aca="true" t="shared" si="1" ref="D14:D20">C14/B14-1</f>
        <v>0.01904761904761898</v>
      </c>
      <c r="E14" s="164">
        <v>9813</v>
      </c>
      <c r="F14" s="163">
        <f aca="true" t="shared" si="2" ref="F14:F30">C14/E14-1</f>
        <v>0.09039029858351166</v>
      </c>
    </row>
    <row r="15" spans="1:6" s="79" customFormat="1" ht="18" customHeight="1">
      <c r="A15" s="145" t="s">
        <v>19</v>
      </c>
      <c r="B15" s="146">
        <v>5500</v>
      </c>
      <c r="C15" s="146">
        <v>4800</v>
      </c>
      <c r="D15" s="163">
        <f t="shared" si="1"/>
        <v>-0.12727272727272732</v>
      </c>
      <c r="E15" s="164">
        <v>4287</v>
      </c>
      <c r="F15" s="163">
        <f t="shared" si="2"/>
        <v>0.11966410076976897</v>
      </c>
    </row>
    <row r="16" spans="1:6" s="79" customFormat="1" ht="18" customHeight="1">
      <c r="A16" s="145" t="s">
        <v>20</v>
      </c>
      <c r="B16" s="146">
        <v>73500</v>
      </c>
      <c r="C16" s="146">
        <v>78000</v>
      </c>
      <c r="D16" s="163">
        <f t="shared" si="1"/>
        <v>0.061224489795918435</v>
      </c>
      <c r="E16" s="164">
        <v>63043</v>
      </c>
      <c r="F16" s="163">
        <f t="shared" si="2"/>
        <v>0.23725076535063372</v>
      </c>
    </row>
    <row r="17" spans="1:6" s="79" customFormat="1" ht="18" customHeight="1">
      <c r="A17" s="145" t="s">
        <v>21</v>
      </c>
      <c r="B17" s="146">
        <v>19000</v>
      </c>
      <c r="C17" s="146">
        <v>15370</v>
      </c>
      <c r="D17" s="163">
        <f t="shared" si="1"/>
        <v>-0.19105263157894736</v>
      </c>
      <c r="E17" s="164">
        <v>16809</v>
      </c>
      <c r="F17" s="163">
        <f t="shared" si="2"/>
        <v>-0.08560889999405086</v>
      </c>
    </row>
    <row r="18" spans="1:6" s="79" customFormat="1" ht="18" customHeight="1">
      <c r="A18" s="145" t="s">
        <v>23</v>
      </c>
      <c r="B18" s="146">
        <v>154750</v>
      </c>
      <c r="C18" s="146">
        <v>139000</v>
      </c>
      <c r="D18" s="163">
        <f t="shared" si="1"/>
        <v>-0.10177705977382878</v>
      </c>
      <c r="E18" s="164">
        <v>139654</v>
      </c>
      <c r="F18" s="163">
        <f t="shared" si="2"/>
        <v>-0.004683002277056203</v>
      </c>
    </row>
    <row r="19" spans="1:6" s="79" customFormat="1" ht="18" customHeight="1">
      <c r="A19" s="145" t="s">
        <v>24</v>
      </c>
      <c r="B19" s="146">
        <v>5200</v>
      </c>
      <c r="C19" s="146">
        <v>11100</v>
      </c>
      <c r="D19" s="163">
        <f t="shared" si="1"/>
        <v>1.1346153846153846</v>
      </c>
      <c r="E19" s="164">
        <v>4780</v>
      </c>
      <c r="F19" s="163">
        <f t="shared" si="2"/>
        <v>1.3221757322175733</v>
      </c>
    </row>
    <row r="20" spans="1:6" s="79" customFormat="1" ht="18" customHeight="1">
      <c r="A20" s="145" t="s">
        <v>25</v>
      </c>
      <c r="B20" s="146"/>
      <c r="C20" s="146">
        <v>30</v>
      </c>
      <c r="D20" s="163" t="e">
        <f t="shared" si="1"/>
        <v>#DIV/0!</v>
      </c>
      <c r="E20" s="165">
        <v>11</v>
      </c>
      <c r="F20" s="163">
        <f t="shared" si="2"/>
        <v>1.727272727272727</v>
      </c>
    </row>
    <row r="21" spans="1:6" s="79" customFormat="1" ht="18" customHeight="1">
      <c r="A21" s="145" t="s">
        <v>26</v>
      </c>
      <c r="B21" s="146"/>
      <c r="C21" s="146">
        <v>30</v>
      </c>
      <c r="D21" s="163"/>
      <c r="E21" s="165">
        <v>30</v>
      </c>
      <c r="F21" s="163">
        <f t="shared" si="2"/>
        <v>0</v>
      </c>
    </row>
    <row r="22" spans="1:6" s="79" customFormat="1" ht="18" customHeight="1">
      <c r="A22" s="161" t="s">
        <v>27</v>
      </c>
      <c r="B22" s="149">
        <f>SUM(B23:B28,B30:B32,B36,B37)</f>
        <v>122800</v>
      </c>
      <c r="C22" s="149">
        <f>SUM(C23:C28,C30:C32,C36,C37)</f>
        <v>77000</v>
      </c>
      <c r="D22" s="162">
        <f aca="true" t="shared" si="3" ref="D22:D27">C22/B22-1</f>
        <v>-0.37296416938110755</v>
      </c>
      <c r="E22" s="149">
        <f>SUM(E23:E28,E30:E32,E36,E37)</f>
        <v>137725</v>
      </c>
      <c r="F22" s="162">
        <f t="shared" si="2"/>
        <v>-0.4409148665819568</v>
      </c>
    </row>
    <row r="23" spans="1:6" s="79" customFormat="1" ht="18" customHeight="1">
      <c r="A23" s="166" t="s">
        <v>28</v>
      </c>
      <c r="B23" s="146">
        <v>12000</v>
      </c>
      <c r="C23" s="146">
        <v>13500</v>
      </c>
      <c r="D23" s="163">
        <f t="shared" si="3"/>
        <v>0.125</v>
      </c>
      <c r="E23" s="146">
        <f>11331+24</f>
        <v>11355</v>
      </c>
      <c r="F23" s="163">
        <f t="shared" si="2"/>
        <v>0.1889035667107002</v>
      </c>
    </row>
    <row r="24" spans="1:6" s="79" customFormat="1" ht="18" customHeight="1">
      <c r="A24" s="166" t="s">
        <v>29</v>
      </c>
      <c r="B24" s="146">
        <v>8000</v>
      </c>
      <c r="C24" s="146">
        <v>9000</v>
      </c>
      <c r="D24" s="163">
        <f t="shared" si="3"/>
        <v>0.125</v>
      </c>
      <c r="E24" s="146">
        <v>7548</v>
      </c>
      <c r="F24" s="163">
        <f t="shared" si="2"/>
        <v>0.19236883942766303</v>
      </c>
    </row>
    <row r="25" spans="1:6" s="79" customFormat="1" ht="18" customHeight="1">
      <c r="A25" s="166" t="s">
        <v>30</v>
      </c>
      <c r="B25" s="146">
        <v>50</v>
      </c>
      <c r="C25" s="146">
        <v>0</v>
      </c>
      <c r="D25" s="163">
        <f t="shared" si="3"/>
        <v>-1</v>
      </c>
      <c r="E25" s="146">
        <v>41</v>
      </c>
      <c r="F25" s="163">
        <f t="shared" si="2"/>
        <v>-1</v>
      </c>
    </row>
    <row r="26" spans="1:6" s="79" customFormat="1" ht="18" customHeight="1">
      <c r="A26" s="166" t="s">
        <v>31</v>
      </c>
      <c r="B26" s="146">
        <v>7000</v>
      </c>
      <c r="C26" s="146">
        <v>5000</v>
      </c>
      <c r="D26" s="163">
        <f t="shared" si="3"/>
        <v>-0.2857142857142857</v>
      </c>
      <c r="E26" s="146">
        <v>6798</v>
      </c>
      <c r="F26" s="163">
        <f t="shared" si="2"/>
        <v>-0.26448955575169164</v>
      </c>
    </row>
    <row r="27" spans="1:6" s="79" customFormat="1" ht="18" customHeight="1">
      <c r="A27" s="166" t="s">
        <v>32</v>
      </c>
      <c r="B27" s="146">
        <v>600</v>
      </c>
      <c r="C27" s="146">
        <v>270</v>
      </c>
      <c r="D27" s="163"/>
      <c r="E27" s="146">
        <v>641</v>
      </c>
      <c r="F27" s="163">
        <f t="shared" si="2"/>
        <v>-0.5787831513260531</v>
      </c>
    </row>
    <row r="28" spans="1:6" s="79" customFormat="1" ht="18" customHeight="1">
      <c r="A28" s="166" t="s">
        <v>33</v>
      </c>
      <c r="B28" s="146">
        <v>14500</v>
      </c>
      <c r="C28" s="146">
        <v>14000</v>
      </c>
      <c r="D28" s="163">
        <f>C28/B28-1</f>
        <v>-0.03448275862068961</v>
      </c>
      <c r="E28" s="146">
        <v>13222</v>
      </c>
      <c r="F28" s="163">
        <f t="shared" si="2"/>
        <v>0.05884132506428674</v>
      </c>
    </row>
    <row r="29" spans="1:6" s="79" customFormat="1" ht="18" customHeight="1">
      <c r="A29" s="166" t="s">
        <v>34</v>
      </c>
      <c r="B29" s="146"/>
      <c r="C29" s="146">
        <v>300</v>
      </c>
      <c r="D29" s="163"/>
      <c r="E29" s="146">
        <v>221</v>
      </c>
      <c r="F29" s="163">
        <f t="shared" si="2"/>
        <v>0.35746606334841635</v>
      </c>
    </row>
    <row r="30" spans="1:6" s="79" customFormat="1" ht="18" customHeight="1">
      <c r="A30" s="166" t="s">
        <v>35</v>
      </c>
      <c r="B30" s="146">
        <v>5800</v>
      </c>
      <c r="C30" s="146">
        <v>5300</v>
      </c>
      <c r="D30" s="163">
        <f>C30/B30-1</f>
        <v>-0.08620689655172409</v>
      </c>
      <c r="E30" s="146">
        <v>5700</v>
      </c>
      <c r="F30" s="163">
        <f t="shared" si="2"/>
        <v>-0.07017543859649122</v>
      </c>
    </row>
    <row r="31" spans="1:6" s="79" customFormat="1" ht="18" customHeight="1">
      <c r="A31" s="166" t="s">
        <v>36</v>
      </c>
      <c r="B31" s="146">
        <v>0</v>
      </c>
      <c r="C31" s="146">
        <v>0</v>
      </c>
      <c r="D31" s="163"/>
      <c r="E31" s="146">
        <v>0</v>
      </c>
      <c r="F31" s="163"/>
    </row>
    <row r="32" spans="1:6" s="79" customFormat="1" ht="18" customHeight="1">
      <c r="A32" s="166" t="s">
        <v>37</v>
      </c>
      <c r="B32" s="146">
        <v>73300</v>
      </c>
      <c r="C32" s="146">
        <v>29468</v>
      </c>
      <c r="D32" s="163">
        <f>C32/B32-1</f>
        <v>-0.5979809004092769</v>
      </c>
      <c r="E32" s="146">
        <v>90937</v>
      </c>
      <c r="F32" s="163">
        <f>C32/E32-1</f>
        <v>-0.6759514828947513</v>
      </c>
    </row>
    <row r="33" spans="1:6" s="79" customFormat="1" ht="18" customHeight="1">
      <c r="A33" s="166" t="s">
        <v>38</v>
      </c>
      <c r="B33" s="146">
        <v>0</v>
      </c>
      <c r="C33" s="146">
        <v>10100</v>
      </c>
      <c r="D33" s="163"/>
      <c r="E33" s="146">
        <v>0</v>
      </c>
      <c r="F33" s="163"/>
    </row>
    <row r="34" spans="1:6" s="79" customFormat="1" ht="18" customHeight="1">
      <c r="A34" s="166" t="s">
        <v>39</v>
      </c>
      <c r="B34" s="146">
        <v>2900</v>
      </c>
      <c r="C34" s="146">
        <v>830</v>
      </c>
      <c r="D34" s="163">
        <f aca="true" t="shared" si="4" ref="D34:D39">C34/B34-1</f>
        <v>-0.7137931034482758</v>
      </c>
      <c r="E34" s="146">
        <v>2359</v>
      </c>
      <c r="F34" s="163">
        <f aca="true" t="shared" si="5" ref="F34:F39">C34/E34-1</f>
        <v>-0.6481559983043663</v>
      </c>
    </row>
    <row r="35" spans="1:6" s="79" customFormat="1" ht="18" customHeight="1">
      <c r="A35" s="166" t="s">
        <v>40</v>
      </c>
      <c r="B35" s="146">
        <v>6500</v>
      </c>
      <c r="C35" s="146">
        <v>0</v>
      </c>
      <c r="D35" s="163">
        <f t="shared" si="4"/>
        <v>-1</v>
      </c>
      <c r="E35" s="146">
        <v>6489</v>
      </c>
      <c r="F35" s="163">
        <f t="shared" si="5"/>
        <v>-1</v>
      </c>
    </row>
    <row r="36" spans="1:6" s="79" customFormat="1" ht="18" customHeight="1">
      <c r="A36" s="166" t="s">
        <v>41</v>
      </c>
      <c r="B36" s="146">
        <v>1550</v>
      </c>
      <c r="C36" s="146">
        <v>460</v>
      </c>
      <c r="D36" s="163">
        <f t="shared" si="4"/>
        <v>-0.7032258064516129</v>
      </c>
      <c r="E36" s="146">
        <v>1459</v>
      </c>
      <c r="F36" s="163">
        <f t="shared" si="5"/>
        <v>-0.684715558601782</v>
      </c>
    </row>
    <row r="37" spans="1:6" s="79" customFormat="1" ht="18" customHeight="1">
      <c r="A37" s="166" t="s">
        <v>42</v>
      </c>
      <c r="B37" s="146"/>
      <c r="C37" s="146">
        <v>2</v>
      </c>
      <c r="D37" s="163"/>
      <c r="E37" s="146">
        <v>24</v>
      </c>
      <c r="F37" s="163">
        <f t="shared" si="5"/>
        <v>-0.9166666666666666</v>
      </c>
    </row>
    <row r="38" spans="1:6" s="78" customFormat="1" ht="18" customHeight="1">
      <c r="A38" s="17" t="s">
        <v>43</v>
      </c>
      <c r="B38" s="149">
        <f>SUM(B5,B22)</f>
        <v>836700</v>
      </c>
      <c r="C38" s="149">
        <f>SUM(C5,C22)</f>
        <v>798940</v>
      </c>
      <c r="D38" s="162">
        <f>C38/B38-1</f>
        <v>-0.04512967610852159</v>
      </c>
      <c r="E38" s="149">
        <f>SUM(E5,E22)</f>
        <v>788418</v>
      </c>
      <c r="F38" s="162">
        <f t="shared" si="5"/>
        <v>0.01334571255349326</v>
      </c>
    </row>
  </sheetData>
  <sheetProtection/>
  <mergeCells count="2">
    <mergeCell ref="A2:F2"/>
    <mergeCell ref="A3:F3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4"/>
  <sheetViews>
    <sheetView zoomScaleSheetLayoutView="100" workbookViewId="0" topLeftCell="A1">
      <selection activeCell="E6" sqref="E6"/>
    </sheetView>
  </sheetViews>
  <sheetFormatPr defaultColWidth="8.00390625" defaultRowHeight="18" customHeight="1"/>
  <cols>
    <col min="1" max="1" width="9.00390625" style="150" customWidth="1"/>
    <col min="2" max="2" width="36.875" style="150" customWidth="1"/>
    <col min="3" max="6" width="11.875" style="150" customWidth="1"/>
    <col min="7" max="255" width="8.00390625" style="150" customWidth="1"/>
    <col min="256" max="256" width="8.00390625" style="151" customWidth="1"/>
  </cols>
  <sheetData>
    <row r="1" ht="18" customHeight="1">
      <c r="A1" s="152" t="s">
        <v>46</v>
      </c>
    </row>
    <row r="2" spans="1:6" s="150" customFormat="1" ht="34.5" customHeight="1">
      <c r="A2" s="153" t="s">
        <v>47</v>
      </c>
      <c r="B2" s="153"/>
      <c r="C2" s="153"/>
      <c r="D2" s="153"/>
      <c r="E2" s="153"/>
      <c r="F2" s="153"/>
    </row>
    <row r="3" s="150" customFormat="1" ht="18" customHeight="1"/>
    <row r="4" s="150" customFormat="1" ht="18" customHeight="1">
      <c r="F4" s="154" t="s">
        <v>48</v>
      </c>
    </row>
    <row r="5" spans="1:6" s="150" customFormat="1" ht="18" customHeight="1">
      <c r="A5" s="155" t="s">
        <v>49</v>
      </c>
      <c r="B5" s="155" t="s">
        <v>50</v>
      </c>
      <c r="C5" s="155" t="s">
        <v>51</v>
      </c>
      <c r="D5" s="155" t="s">
        <v>4</v>
      </c>
      <c r="E5" s="155" t="s">
        <v>5</v>
      </c>
      <c r="F5" s="155" t="s">
        <v>52</v>
      </c>
    </row>
    <row r="6" spans="1:6" s="150" customFormat="1" ht="18" customHeight="1">
      <c r="A6" s="156"/>
      <c r="B6" s="157" t="s">
        <v>53</v>
      </c>
      <c r="C6" s="158">
        <v>71560.25</v>
      </c>
      <c r="D6" s="158">
        <v>768000</v>
      </c>
      <c r="E6" s="158">
        <v>960354</v>
      </c>
      <c r="F6" s="158">
        <f aca="true" t="shared" si="0" ref="F6:F33">E6-D6-C6</f>
        <v>120793.75</v>
      </c>
    </row>
    <row r="7" spans="1:6" s="150" customFormat="1" ht="18" customHeight="1">
      <c r="A7" s="156" t="s">
        <v>54</v>
      </c>
      <c r="B7" s="157" t="s">
        <v>55</v>
      </c>
      <c r="C7" s="158">
        <v>1331.25</v>
      </c>
      <c r="D7" s="158">
        <v>91507</v>
      </c>
      <c r="E7" s="158">
        <v>175718</v>
      </c>
      <c r="F7" s="158">
        <f t="shared" si="0"/>
        <v>82879.75</v>
      </c>
    </row>
    <row r="8" spans="1:6" s="150" customFormat="1" ht="18" customHeight="1">
      <c r="A8" s="156" t="s">
        <v>56</v>
      </c>
      <c r="B8" s="157" t="s">
        <v>57</v>
      </c>
      <c r="C8" s="158">
        <v>10</v>
      </c>
      <c r="D8" s="158">
        <v>1411</v>
      </c>
      <c r="E8" s="158">
        <v>1768</v>
      </c>
      <c r="F8" s="158">
        <f t="shared" si="0"/>
        <v>347</v>
      </c>
    </row>
    <row r="9" spans="1:6" s="150" customFormat="1" ht="18" customHeight="1">
      <c r="A9" s="156" t="s">
        <v>58</v>
      </c>
      <c r="B9" s="156" t="s">
        <v>59</v>
      </c>
      <c r="C9" s="158">
        <v>0</v>
      </c>
      <c r="D9" s="158">
        <v>864</v>
      </c>
      <c r="E9" s="158">
        <v>1242</v>
      </c>
      <c r="F9" s="158">
        <f t="shared" si="0"/>
        <v>378</v>
      </c>
    </row>
    <row r="10" spans="1:6" s="150" customFormat="1" ht="18" customHeight="1">
      <c r="A10" s="156" t="s">
        <v>60</v>
      </c>
      <c r="B10" s="156" t="s">
        <v>61</v>
      </c>
      <c r="C10" s="158">
        <v>0</v>
      </c>
      <c r="D10" s="158">
        <v>260</v>
      </c>
      <c r="E10" s="158">
        <v>205</v>
      </c>
      <c r="F10" s="158">
        <f t="shared" si="0"/>
        <v>-55</v>
      </c>
    </row>
    <row r="11" spans="1:6" s="150" customFormat="1" ht="18" customHeight="1">
      <c r="A11" s="156" t="s">
        <v>62</v>
      </c>
      <c r="B11" s="156" t="s">
        <v>63</v>
      </c>
      <c r="C11" s="158">
        <v>0</v>
      </c>
      <c r="D11" s="158">
        <v>180</v>
      </c>
      <c r="E11" s="158">
        <v>171</v>
      </c>
      <c r="F11" s="158">
        <f t="shared" si="0"/>
        <v>-9</v>
      </c>
    </row>
    <row r="12" spans="1:6" s="150" customFormat="1" ht="18" customHeight="1">
      <c r="A12" s="156" t="s">
        <v>64</v>
      </c>
      <c r="B12" s="156" t="s">
        <v>65</v>
      </c>
      <c r="C12" s="158">
        <v>10</v>
      </c>
      <c r="D12" s="158">
        <v>0</v>
      </c>
      <c r="E12" s="158">
        <v>10</v>
      </c>
      <c r="F12" s="158">
        <f t="shared" si="0"/>
        <v>0</v>
      </c>
    </row>
    <row r="13" spans="1:6" s="150" customFormat="1" ht="18" customHeight="1">
      <c r="A13" s="156" t="s">
        <v>66</v>
      </c>
      <c r="B13" s="156" t="s">
        <v>67</v>
      </c>
      <c r="C13" s="158">
        <v>0</v>
      </c>
      <c r="D13" s="158">
        <v>107</v>
      </c>
      <c r="E13" s="158">
        <v>140</v>
      </c>
      <c r="F13" s="158">
        <f t="shared" si="0"/>
        <v>33</v>
      </c>
    </row>
    <row r="14" spans="1:6" s="150" customFormat="1" ht="18" customHeight="1">
      <c r="A14" s="156" t="s">
        <v>68</v>
      </c>
      <c r="B14" s="157" t="s">
        <v>69</v>
      </c>
      <c r="C14" s="158">
        <v>0</v>
      </c>
      <c r="D14" s="158">
        <v>1440</v>
      </c>
      <c r="E14" s="158">
        <v>1621</v>
      </c>
      <c r="F14" s="158">
        <f t="shared" si="0"/>
        <v>181</v>
      </c>
    </row>
    <row r="15" spans="1:6" s="150" customFormat="1" ht="18" customHeight="1">
      <c r="A15" s="156" t="s">
        <v>70</v>
      </c>
      <c r="B15" s="156" t="s">
        <v>59</v>
      </c>
      <c r="C15" s="158">
        <v>0</v>
      </c>
      <c r="D15" s="158">
        <v>886</v>
      </c>
      <c r="E15" s="158">
        <v>1137</v>
      </c>
      <c r="F15" s="158">
        <f t="shared" si="0"/>
        <v>251</v>
      </c>
    </row>
    <row r="16" spans="1:6" s="150" customFormat="1" ht="18" customHeight="1">
      <c r="A16" s="156" t="s">
        <v>71</v>
      </c>
      <c r="B16" s="156" t="s">
        <v>61</v>
      </c>
      <c r="C16" s="158">
        <v>0</v>
      </c>
      <c r="D16" s="158">
        <v>469</v>
      </c>
      <c r="E16" s="158">
        <v>253</v>
      </c>
      <c r="F16" s="158">
        <f t="shared" si="0"/>
        <v>-216</v>
      </c>
    </row>
    <row r="17" spans="1:6" s="150" customFormat="1" ht="18" customHeight="1">
      <c r="A17" s="156" t="s">
        <v>72</v>
      </c>
      <c r="B17" s="156" t="s">
        <v>73</v>
      </c>
      <c r="C17" s="158">
        <v>0</v>
      </c>
      <c r="D17" s="158">
        <v>0</v>
      </c>
      <c r="E17" s="158">
        <v>107</v>
      </c>
      <c r="F17" s="158">
        <f t="shared" si="0"/>
        <v>107</v>
      </c>
    </row>
    <row r="18" spans="1:6" s="150" customFormat="1" ht="18" customHeight="1">
      <c r="A18" s="156" t="s">
        <v>74</v>
      </c>
      <c r="B18" s="156" t="s">
        <v>67</v>
      </c>
      <c r="C18" s="158">
        <v>0</v>
      </c>
      <c r="D18" s="158">
        <v>85</v>
      </c>
      <c r="E18" s="158">
        <v>124</v>
      </c>
      <c r="F18" s="158">
        <f t="shared" si="0"/>
        <v>39</v>
      </c>
    </row>
    <row r="19" spans="1:6" s="150" customFormat="1" ht="18" customHeight="1">
      <c r="A19" s="156" t="s">
        <v>75</v>
      </c>
      <c r="B19" s="157" t="s">
        <v>76</v>
      </c>
      <c r="C19" s="158">
        <v>0</v>
      </c>
      <c r="D19" s="158">
        <v>42435</v>
      </c>
      <c r="E19" s="158">
        <v>64961</v>
      </c>
      <c r="F19" s="158">
        <f t="shared" si="0"/>
        <v>22526</v>
      </c>
    </row>
    <row r="20" spans="1:6" s="150" customFormat="1" ht="18" customHeight="1">
      <c r="A20" s="156" t="s">
        <v>77</v>
      </c>
      <c r="B20" s="156" t="s">
        <v>59</v>
      </c>
      <c r="C20" s="158">
        <v>0</v>
      </c>
      <c r="D20" s="158">
        <v>7336</v>
      </c>
      <c r="E20" s="158">
        <v>10629</v>
      </c>
      <c r="F20" s="158">
        <f t="shared" si="0"/>
        <v>3293</v>
      </c>
    </row>
    <row r="21" spans="1:6" s="150" customFormat="1" ht="18" customHeight="1">
      <c r="A21" s="156" t="s">
        <v>78</v>
      </c>
      <c r="B21" s="156" t="s">
        <v>61</v>
      </c>
      <c r="C21" s="158">
        <v>0</v>
      </c>
      <c r="D21" s="158">
        <v>18569</v>
      </c>
      <c r="E21" s="158">
        <f>46146-10000</f>
        <v>36146</v>
      </c>
      <c r="F21" s="158">
        <f t="shared" si="0"/>
        <v>17577</v>
      </c>
    </row>
    <row r="22" spans="1:6" s="150" customFormat="1" ht="18" customHeight="1">
      <c r="A22" s="156" t="s">
        <v>79</v>
      </c>
      <c r="B22" s="156" t="s">
        <v>80</v>
      </c>
      <c r="C22" s="158">
        <v>0</v>
      </c>
      <c r="D22" s="158">
        <v>11874</v>
      </c>
      <c r="E22" s="158">
        <v>11594</v>
      </c>
      <c r="F22" s="158">
        <f t="shared" si="0"/>
        <v>-280</v>
      </c>
    </row>
    <row r="23" spans="1:6" s="150" customFormat="1" ht="18" customHeight="1">
      <c r="A23" s="156" t="s">
        <v>81</v>
      </c>
      <c r="B23" s="156" t="s">
        <v>82</v>
      </c>
      <c r="C23" s="158">
        <v>0</v>
      </c>
      <c r="D23" s="158">
        <v>44</v>
      </c>
      <c r="E23" s="158">
        <v>0</v>
      </c>
      <c r="F23" s="158">
        <f t="shared" si="0"/>
        <v>-44</v>
      </c>
    </row>
    <row r="24" spans="1:6" s="150" customFormat="1" ht="18" customHeight="1">
      <c r="A24" s="156" t="s">
        <v>83</v>
      </c>
      <c r="B24" s="156" t="s">
        <v>84</v>
      </c>
      <c r="C24" s="158">
        <v>0</v>
      </c>
      <c r="D24" s="158">
        <v>543</v>
      </c>
      <c r="E24" s="158">
        <v>672</v>
      </c>
      <c r="F24" s="158">
        <f t="shared" si="0"/>
        <v>129</v>
      </c>
    </row>
    <row r="25" spans="1:6" s="150" customFormat="1" ht="18" customHeight="1">
      <c r="A25" s="156" t="s">
        <v>85</v>
      </c>
      <c r="B25" s="156" t="s">
        <v>67</v>
      </c>
      <c r="C25" s="158">
        <v>0</v>
      </c>
      <c r="D25" s="158">
        <v>4069</v>
      </c>
      <c r="E25" s="158">
        <v>5904</v>
      </c>
      <c r="F25" s="158">
        <f t="shared" si="0"/>
        <v>1835</v>
      </c>
    </row>
    <row r="26" spans="1:6" s="150" customFormat="1" ht="18" customHeight="1">
      <c r="A26" s="156" t="s">
        <v>86</v>
      </c>
      <c r="B26" s="156" t="s">
        <v>87</v>
      </c>
      <c r="C26" s="158">
        <v>0</v>
      </c>
      <c r="D26" s="158">
        <v>0</v>
      </c>
      <c r="E26" s="158">
        <v>16</v>
      </c>
      <c r="F26" s="158">
        <f t="shared" si="0"/>
        <v>16</v>
      </c>
    </row>
    <row r="27" spans="1:6" s="150" customFormat="1" ht="18" customHeight="1">
      <c r="A27" s="156" t="s">
        <v>88</v>
      </c>
      <c r="B27" s="157" t="s">
        <v>89</v>
      </c>
      <c r="C27" s="158">
        <v>933</v>
      </c>
      <c r="D27" s="158">
        <v>2060</v>
      </c>
      <c r="E27" s="158">
        <v>8089</v>
      </c>
      <c r="F27" s="158">
        <f t="shared" si="0"/>
        <v>5096</v>
      </c>
    </row>
    <row r="28" spans="1:6" s="150" customFormat="1" ht="18" customHeight="1">
      <c r="A28" s="156" t="s">
        <v>90</v>
      </c>
      <c r="B28" s="156" t="s">
        <v>59</v>
      </c>
      <c r="C28" s="158">
        <v>0</v>
      </c>
      <c r="D28" s="158">
        <v>306</v>
      </c>
      <c r="E28" s="158">
        <v>378</v>
      </c>
      <c r="F28" s="158">
        <f t="shared" si="0"/>
        <v>72</v>
      </c>
    </row>
    <row r="29" spans="1:6" s="150" customFormat="1" ht="18" customHeight="1">
      <c r="A29" s="156" t="s">
        <v>91</v>
      </c>
      <c r="B29" s="156" t="s">
        <v>61</v>
      </c>
      <c r="C29" s="158">
        <v>0</v>
      </c>
      <c r="D29" s="158">
        <v>570</v>
      </c>
      <c r="E29" s="158">
        <v>3547</v>
      </c>
      <c r="F29" s="158">
        <f t="shared" si="0"/>
        <v>2977</v>
      </c>
    </row>
    <row r="30" spans="1:6" s="150" customFormat="1" ht="18" customHeight="1">
      <c r="A30" s="156" t="s">
        <v>92</v>
      </c>
      <c r="B30" s="156" t="s">
        <v>93</v>
      </c>
      <c r="C30" s="158">
        <v>932</v>
      </c>
      <c r="D30" s="158">
        <v>0</v>
      </c>
      <c r="E30" s="158">
        <v>1460</v>
      </c>
      <c r="F30" s="158">
        <f t="shared" si="0"/>
        <v>528</v>
      </c>
    </row>
    <row r="31" spans="1:6" s="150" customFormat="1" ht="18" customHeight="1">
      <c r="A31" s="156" t="s">
        <v>94</v>
      </c>
      <c r="B31" s="156" t="s">
        <v>95</v>
      </c>
      <c r="C31" s="158">
        <v>0</v>
      </c>
      <c r="D31" s="158">
        <v>188</v>
      </c>
      <c r="E31" s="158">
        <v>237</v>
      </c>
      <c r="F31" s="158">
        <f t="shared" si="0"/>
        <v>49</v>
      </c>
    </row>
    <row r="32" spans="1:6" s="150" customFormat="1" ht="18" customHeight="1">
      <c r="A32" s="156" t="s">
        <v>96</v>
      </c>
      <c r="B32" s="156" t="s">
        <v>67</v>
      </c>
      <c r="C32" s="158">
        <v>0</v>
      </c>
      <c r="D32" s="158">
        <v>472</v>
      </c>
      <c r="E32" s="158">
        <v>609</v>
      </c>
      <c r="F32" s="158">
        <f t="shared" si="0"/>
        <v>137</v>
      </c>
    </row>
    <row r="33" spans="1:6" s="150" customFormat="1" ht="18" customHeight="1">
      <c r="A33" s="156" t="s">
        <v>97</v>
      </c>
      <c r="B33" s="156" t="s">
        <v>98</v>
      </c>
      <c r="C33" s="158">
        <v>1</v>
      </c>
      <c r="D33" s="158">
        <v>524</v>
      </c>
      <c r="E33" s="158">
        <v>1858</v>
      </c>
      <c r="F33" s="158">
        <f t="shared" si="0"/>
        <v>1333</v>
      </c>
    </row>
    <row r="34" spans="1:6" s="150" customFormat="1" ht="18" customHeight="1">
      <c r="A34" s="156" t="s">
        <v>99</v>
      </c>
      <c r="B34" s="157" t="s">
        <v>100</v>
      </c>
      <c r="C34" s="158">
        <v>33</v>
      </c>
      <c r="D34" s="158">
        <v>953</v>
      </c>
      <c r="E34" s="158">
        <v>1045</v>
      </c>
      <c r="F34" s="158">
        <f aca="true" t="shared" si="1" ref="F34:F97">E34-D34-C34</f>
        <v>59</v>
      </c>
    </row>
    <row r="35" spans="1:6" s="150" customFormat="1" ht="18" customHeight="1">
      <c r="A35" s="156" t="s">
        <v>101</v>
      </c>
      <c r="B35" s="156" t="s">
        <v>59</v>
      </c>
      <c r="C35" s="158">
        <v>0</v>
      </c>
      <c r="D35" s="158">
        <v>618</v>
      </c>
      <c r="E35" s="158">
        <v>722</v>
      </c>
      <c r="F35" s="158">
        <f t="shared" si="1"/>
        <v>104</v>
      </c>
    </row>
    <row r="36" spans="1:6" s="150" customFormat="1" ht="18" customHeight="1">
      <c r="A36" s="156" t="s">
        <v>102</v>
      </c>
      <c r="B36" s="156" t="s">
        <v>61</v>
      </c>
      <c r="C36" s="158">
        <v>0</v>
      </c>
      <c r="D36" s="158">
        <v>0</v>
      </c>
      <c r="E36" s="158">
        <v>1</v>
      </c>
      <c r="F36" s="158">
        <f t="shared" si="1"/>
        <v>1</v>
      </c>
    </row>
    <row r="37" spans="1:6" s="150" customFormat="1" ht="18" customHeight="1">
      <c r="A37" s="156" t="s">
        <v>103</v>
      </c>
      <c r="B37" s="156" t="s">
        <v>104</v>
      </c>
      <c r="C37" s="158">
        <v>0</v>
      </c>
      <c r="D37" s="158">
        <v>110</v>
      </c>
      <c r="E37" s="158">
        <v>90</v>
      </c>
      <c r="F37" s="158">
        <f t="shared" si="1"/>
        <v>-20</v>
      </c>
    </row>
    <row r="38" spans="1:6" s="150" customFormat="1" ht="18" customHeight="1">
      <c r="A38" s="156" t="s">
        <v>105</v>
      </c>
      <c r="B38" s="156" t="s">
        <v>106</v>
      </c>
      <c r="C38" s="158">
        <v>0</v>
      </c>
      <c r="D38" s="158">
        <v>12</v>
      </c>
      <c r="E38" s="158">
        <v>4</v>
      </c>
      <c r="F38" s="158">
        <f t="shared" si="1"/>
        <v>-8</v>
      </c>
    </row>
    <row r="39" spans="1:6" s="150" customFormat="1" ht="18" customHeight="1">
      <c r="A39" s="156" t="s">
        <v>107</v>
      </c>
      <c r="B39" s="156" t="s">
        <v>108</v>
      </c>
      <c r="C39" s="158">
        <v>33</v>
      </c>
      <c r="D39" s="158">
        <v>88</v>
      </c>
      <c r="E39" s="158">
        <v>82</v>
      </c>
      <c r="F39" s="158">
        <f t="shared" si="1"/>
        <v>-39</v>
      </c>
    </row>
    <row r="40" spans="1:6" s="150" customFormat="1" ht="18" customHeight="1">
      <c r="A40" s="156" t="s">
        <v>109</v>
      </c>
      <c r="B40" s="156" t="s">
        <v>110</v>
      </c>
      <c r="C40" s="158">
        <v>0</v>
      </c>
      <c r="D40" s="158">
        <v>73</v>
      </c>
      <c r="E40" s="158">
        <v>67</v>
      </c>
      <c r="F40" s="158">
        <f t="shared" si="1"/>
        <v>-6</v>
      </c>
    </row>
    <row r="41" spans="1:6" s="150" customFormat="1" ht="18" customHeight="1">
      <c r="A41" s="156" t="s">
        <v>111</v>
      </c>
      <c r="B41" s="156" t="s">
        <v>67</v>
      </c>
      <c r="C41" s="158">
        <v>0</v>
      </c>
      <c r="D41" s="158">
        <v>52</v>
      </c>
      <c r="E41" s="158">
        <v>79</v>
      </c>
      <c r="F41" s="158">
        <f t="shared" si="1"/>
        <v>27</v>
      </c>
    </row>
    <row r="42" spans="1:6" s="150" customFormat="1" ht="18" customHeight="1">
      <c r="A42" s="156" t="s">
        <v>112</v>
      </c>
      <c r="B42" s="157" t="s">
        <v>113</v>
      </c>
      <c r="C42" s="158">
        <v>0</v>
      </c>
      <c r="D42" s="158">
        <v>2481</v>
      </c>
      <c r="E42" s="158">
        <v>2628</v>
      </c>
      <c r="F42" s="158">
        <f t="shared" si="1"/>
        <v>147</v>
      </c>
    </row>
    <row r="43" spans="1:6" s="150" customFormat="1" ht="18" customHeight="1">
      <c r="A43" s="156" t="s">
        <v>114</v>
      </c>
      <c r="B43" s="156" t="s">
        <v>59</v>
      </c>
      <c r="C43" s="158">
        <v>0</v>
      </c>
      <c r="D43" s="158">
        <v>1177</v>
      </c>
      <c r="E43" s="158">
        <v>1475</v>
      </c>
      <c r="F43" s="158">
        <f t="shared" si="1"/>
        <v>298</v>
      </c>
    </row>
    <row r="44" spans="1:6" s="150" customFormat="1" ht="18" customHeight="1">
      <c r="A44" s="156" t="s">
        <v>115</v>
      </c>
      <c r="B44" s="156" t="s">
        <v>61</v>
      </c>
      <c r="C44" s="158">
        <v>0</v>
      </c>
      <c r="D44" s="158">
        <v>1012</v>
      </c>
      <c r="E44" s="158">
        <v>763</v>
      </c>
      <c r="F44" s="158">
        <f t="shared" si="1"/>
        <v>-249</v>
      </c>
    </row>
    <row r="45" spans="1:6" s="150" customFormat="1" ht="18" customHeight="1">
      <c r="A45" s="156" t="s">
        <v>116</v>
      </c>
      <c r="B45" s="156" t="s">
        <v>67</v>
      </c>
      <c r="C45" s="158">
        <v>0</v>
      </c>
      <c r="D45" s="158">
        <v>292</v>
      </c>
      <c r="E45" s="158">
        <v>378</v>
      </c>
      <c r="F45" s="158">
        <f t="shared" si="1"/>
        <v>86</v>
      </c>
    </row>
    <row r="46" spans="1:6" s="150" customFormat="1" ht="18" customHeight="1">
      <c r="A46" s="156" t="s">
        <v>117</v>
      </c>
      <c r="B46" s="156" t="s">
        <v>118</v>
      </c>
      <c r="C46" s="158">
        <v>0</v>
      </c>
      <c r="D46" s="158">
        <v>0</v>
      </c>
      <c r="E46" s="158">
        <v>12</v>
      </c>
      <c r="F46" s="158">
        <f t="shared" si="1"/>
        <v>12</v>
      </c>
    </row>
    <row r="47" spans="1:6" s="150" customFormat="1" ht="18" customHeight="1">
      <c r="A47" s="156" t="s">
        <v>119</v>
      </c>
      <c r="B47" s="157" t="s">
        <v>120</v>
      </c>
      <c r="C47" s="158">
        <v>0</v>
      </c>
      <c r="D47" s="158">
        <v>12000</v>
      </c>
      <c r="E47" s="158">
        <v>12000</v>
      </c>
      <c r="F47" s="158">
        <f t="shared" si="1"/>
        <v>0</v>
      </c>
    </row>
    <row r="48" spans="1:6" s="150" customFormat="1" ht="18" customHeight="1">
      <c r="A48" s="156" t="s">
        <v>121</v>
      </c>
      <c r="B48" s="156" t="s">
        <v>122</v>
      </c>
      <c r="C48" s="158">
        <v>0</v>
      </c>
      <c r="D48" s="158">
        <v>12000</v>
      </c>
      <c r="E48" s="158">
        <v>12000</v>
      </c>
      <c r="F48" s="158">
        <f t="shared" si="1"/>
        <v>0</v>
      </c>
    </row>
    <row r="49" spans="1:6" s="150" customFormat="1" ht="18" customHeight="1">
      <c r="A49" s="156" t="s">
        <v>123</v>
      </c>
      <c r="B49" s="157" t="s">
        <v>124</v>
      </c>
      <c r="C49" s="158">
        <v>78.25</v>
      </c>
      <c r="D49" s="158">
        <v>962</v>
      </c>
      <c r="E49" s="158">
        <v>1278</v>
      </c>
      <c r="F49" s="158">
        <f t="shared" si="1"/>
        <v>237.75</v>
      </c>
    </row>
    <row r="50" spans="1:6" s="150" customFormat="1" ht="18" customHeight="1">
      <c r="A50" s="156" t="s">
        <v>125</v>
      </c>
      <c r="B50" s="156" t="s">
        <v>59</v>
      </c>
      <c r="C50" s="158">
        <v>0</v>
      </c>
      <c r="D50" s="158">
        <v>337</v>
      </c>
      <c r="E50" s="158">
        <v>418</v>
      </c>
      <c r="F50" s="158">
        <f t="shared" si="1"/>
        <v>81</v>
      </c>
    </row>
    <row r="51" spans="1:6" s="150" customFormat="1" ht="18" customHeight="1">
      <c r="A51" s="156" t="s">
        <v>126</v>
      </c>
      <c r="B51" s="156" t="s">
        <v>61</v>
      </c>
      <c r="C51" s="158">
        <v>0</v>
      </c>
      <c r="D51" s="158">
        <v>35</v>
      </c>
      <c r="E51" s="158">
        <v>35</v>
      </c>
      <c r="F51" s="158">
        <f t="shared" si="1"/>
        <v>0</v>
      </c>
    </row>
    <row r="52" spans="1:6" s="150" customFormat="1" ht="18" customHeight="1">
      <c r="A52" s="156" t="s">
        <v>127</v>
      </c>
      <c r="B52" s="156" t="s">
        <v>128</v>
      </c>
      <c r="C52" s="158">
        <v>78.25</v>
      </c>
      <c r="D52" s="158">
        <v>200</v>
      </c>
      <c r="E52" s="158">
        <v>314</v>
      </c>
      <c r="F52" s="158">
        <f t="shared" si="1"/>
        <v>35.75</v>
      </c>
    </row>
    <row r="53" spans="1:6" s="150" customFormat="1" ht="18" customHeight="1">
      <c r="A53" s="156" t="s">
        <v>129</v>
      </c>
      <c r="B53" s="156" t="s">
        <v>67</v>
      </c>
      <c r="C53" s="158">
        <v>0</v>
      </c>
      <c r="D53" s="158">
        <v>390</v>
      </c>
      <c r="E53" s="158">
        <v>511</v>
      </c>
      <c r="F53" s="158">
        <f t="shared" si="1"/>
        <v>121</v>
      </c>
    </row>
    <row r="54" spans="1:6" s="150" customFormat="1" ht="18" customHeight="1">
      <c r="A54" s="156" t="s">
        <v>130</v>
      </c>
      <c r="B54" s="157" t="s">
        <v>131</v>
      </c>
      <c r="C54" s="158">
        <v>0</v>
      </c>
      <c r="D54" s="158">
        <v>1652</v>
      </c>
      <c r="E54" s="158">
        <v>2052</v>
      </c>
      <c r="F54" s="158">
        <f t="shared" si="1"/>
        <v>400</v>
      </c>
    </row>
    <row r="55" spans="1:6" s="150" customFormat="1" ht="18" customHeight="1">
      <c r="A55" s="156" t="s">
        <v>132</v>
      </c>
      <c r="B55" s="156" t="s">
        <v>133</v>
      </c>
      <c r="C55" s="158">
        <v>0</v>
      </c>
      <c r="D55" s="158">
        <v>1652</v>
      </c>
      <c r="E55" s="158">
        <v>2052</v>
      </c>
      <c r="F55" s="158">
        <f t="shared" si="1"/>
        <v>400</v>
      </c>
    </row>
    <row r="56" spans="1:6" s="150" customFormat="1" ht="18" customHeight="1">
      <c r="A56" s="156" t="s">
        <v>134</v>
      </c>
      <c r="B56" s="157" t="s">
        <v>135</v>
      </c>
      <c r="C56" s="158">
        <v>0</v>
      </c>
      <c r="D56" s="158">
        <v>2920</v>
      </c>
      <c r="E56" s="158">
        <v>3676</v>
      </c>
      <c r="F56" s="158">
        <f t="shared" si="1"/>
        <v>756</v>
      </c>
    </row>
    <row r="57" spans="1:6" s="150" customFormat="1" ht="18" customHeight="1">
      <c r="A57" s="156" t="s">
        <v>136</v>
      </c>
      <c r="B57" s="156" t="s">
        <v>59</v>
      </c>
      <c r="C57" s="158">
        <v>0</v>
      </c>
      <c r="D57" s="158">
        <v>2507</v>
      </c>
      <c r="E57" s="158">
        <v>3231</v>
      </c>
      <c r="F57" s="158">
        <f t="shared" si="1"/>
        <v>724</v>
      </c>
    </row>
    <row r="58" spans="1:6" s="150" customFormat="1" ht="18" customHeight="1">
      <c r="A58" s="156" t="s">
        <v>137</v>
      </c>
      <c r="B58" s="156" t="s">
        <v>61</v>
      </c>
      <c r="C58" s="158">
        <v>0</v>
      </c>
      <c r="D58" s="158">
        <v>323</v>
      </c>
      <c r="E58" s="158">
        <v>323</v>
      </c>
      <c r="F58" s="158">
        <f t="shared" si="1"/>
        <v>0</v>
      </c>
    </row>
    <row r="59" spans="1:6" s="150" customFormat="1" ht="18" customHeight="1">
      <c r="A59" s="156" t="s">
        <v>138</v>
      </c>
      <c r="B59" s="156" t="s">
        <v>67</v>
      </c>
      <c r="C59" s="158">
        <v>0</v>
      </c>
      <c r="D59" s="158">
        <v>90</v>
      </c>
      <c r="E59" s="158">
        <v>122</v>
      </c>
      <c r="F59" s="158">
        <f t="shared" si="1"/>
        <v>32</v>
      </c>
    </row>
    <row r="60" spans="1:6" s="150" customFormat="1" ht="18" customHeight="1">
      <c r="A60" s="156" t="s">
        <v>139</v>
      </c>
      <c r="B60" s="157" t="s">
        <v>140</v>
      </c>
      <c r="C60" s="158">
        <v>0</v>
      </c>
      <c r="D60" s="158">
        <v>3877</v>
      </c>
      <c r="E60" s="158">
        <v>51657</v>
      </c>
      <c r="F60" s="158">
        <f t="shared" si="1"/>
        <v>47780</v>
      </c>
    </row>
    <row r="61" spans="1:6" s="150" customFormat="1" ht="18" customHeight="1">
      <c r="A61" s="156" t="s">
        <v>141</v>
      </c>
      <c r="B61" s="156" t="s">
        <v>59</v>
      </c>
      <c r="C61" s="158">
        <v>0</v>
      </c>
      <c r="D61" s="158">
        <v>502</v>
      </c>
      <c r="E61" s="158">
        <v>649</v>
      </c>
      <c r="F61" s="158">
        <f t="shared" si="1"/>
        <v>147</v>
      </c>
    </row>
    <row r="62" spans="1:6" s="150" customFormat="1" ht="18" customHeight="1">
      <c r="A62" s="156" t="s">
        <v>142</v>
      </c>
      <c r="B62" s="156" t="s">
        <v>61</v>
      </c>
      <c r="C62" s="158">
        <v>0</v>
      </c>
      <c r="D62" s="158">
        <v>1736</v>
      </c>
      <c r="E62" s="158">
        <v>27832</v>
      </c>
      <c r="F62" s="158">
        <f t="shared" si="1"/>
        <v>26096</v>
      </c>
    </row>
    <row r="63" spans="1:6" s="150" customFormat="1" ht="18" customHeight="1">
      <c r="A63" s="156" t="s">
        <v>143</v>
      </c>
      <c r="B63" s="156" t="s">
        <v>144</v>
      </c>
      <c r="C63" s="158">
        <v>0</v>
      </c>
      <c r="D63" s="158">
        <v>172</v>
      </c>
      <c r="E63" s="158">
        <v>116</v>
      </c>
      <c r="F63" s="158">
        <f t="shared" si="1"/>
        <v>-56</v>
      </c>
    </row>
    <row r="64" spans="1:6" s="150" customFormat="1" ht="18" customHeight="1">
      <c r="A64" s="156" t="s">
        <v>145</v>
      </c>
      <c r="B64" s="156" t="s">
        <v>67</v>
      </c>
      <c r="C64" s="158">
        <v>0</v>
      </c>
      <c r="D64" s="158">
        <v>791</v>
      </c>
      <c r="E64" s="158">
        <v>1087</v>
      </c>
      <c r="F64" s="158">
        <f t="shared" si="1"/>
        <v>296</v>
      </c>
    </row>
    <row r="65" spans="1:6" s="150" customFormat="1" ht="18" customHeight="1">
      <c r="A65" s="156" t="s">
        <v>146</v>
      </c>
      <c r="B65" s="156" t="s">
        <v>147</v>
      </c>
      <c r="C65" s="158">
        <v>0</v>
      </c>
      <c r="D65" s="158">
        <v>676</v>
      </c>
      <c r="E65" s="158">
        <v>21973</v>
      </c>
      <c r="F65" s="158">
        <f t="shared" si="1"/>
        <v>21297</v>
      </c>
    </row>
    <row r="66" spans="1:6" s="150" customFormat="1" ht="18" customHeight="1">
      <c r="A66" s="156" t="s">
        <v>148</v>
      </c>
      <c r="B66" s="157" t="s">
        <v>149</v>
      </c>
      <c r="C66" s="158">
        <v>0</v>
      </c>
      <c r="D66" s="158">
        <v>0</v>
      </c>
      <c r="E66" s="158">
        <v>209</v>
      </c>
      <c r="F66" s="158">
        <f t="shared" si="1"/>
        <v>209</v>
      </c>
    </row>
    <row r="67" spans="1:6" s="150" customFormat="1" ht="18" customHeight="1">
      <c r="A67" s="156" t="s">
        <v>150</v>
      </c>
      <c r="B67" s="156" t="s">
        <v>61</v>
      </c>
      <c r="C67" s="158">
        <v>0</v>
      </c>
      <c r="D67" s="158">
        <v>0</v>
      </c>
      <c r="E67" s="158">
        <v>209</v>
      </c>
      <c r="F67" s="158">
        <f t="shared" si="1"/>
        <v>209</v>
      </c>
    </row>
    <row r="68" spans="1:6" s="150" customFormat="1" ht="18" customHeight="1">
      <c r="A68" s="156" t="s">
        <v>151</v>
      </c>
      <c r="B68" s="157" t="s">
        <v>152</v>
      </c>
      <c r="C68" s="158">
        <v>1</v>
      </c>
      <c r="D68" s="158">
        <v>10</v>
      </c>
      <c r="E68" s="158">
        <v>11</v>
      </c>
      <c r="F68" s="158">
        <f t="shared" si="1"/>
        <v>0</v>
      </c>
    </row>
    <row r="69" spans="1:6" s="150" customFormat="1" ht="18" customHeight="1">
      <c r="A69" s="156" t="s">
        <v>153</v>
      </c>
      <c r="B69" s="156" t="s">
        <v>154</v>
      </c>
      <c r="C69" s="158">
        <v>1</v>
      </c>
      <c r="D69" s="158">
        <v>0</v>
      </c>
      <c r="E69" s="158">
        <v>1</v>
      </c>
      <c r="F69" s="158">
        <f t="shared" si="1"/>
        <v>0</v>
      </c>
    </row>
    <row r="70" spans="1:6" s="150" customFormat="1" ht="18" customHeight="1">
      <c r="A70" s="156" t="s">
        <v>155</v>
      </c>
      <c r="B70" s="156" t="s">
        <v>156</v>
      </c>
      <c r="C70" s="158">
        <v>0</v>
      </c>
      <c r="D70" s="158">
        <v>10</v>
      </c>
      <c r="E70" s="158">
        <v>10</v>
      </c>
      <c r="F70" s="158">
        <f t="shared" si="1"/>
        <v>0</v>
      </c>
    </row>
    <row r="71" spans="1:6" s="150" customFormat="1" ht="18" customHeight="1">
      <c r="A71" s="156" t="s">
        <v>157</v>
      </c>
      <c r="B71" s="157" t="s">
        <v>158</v>
      </c>
      <c r="C71" s="158">
        <v>0</v>
      </c>
      <c r="D71" s="158">
        <v>200</v>
      </c>
      <c r="E71" s="158">
        <v>100</v>
      </c>
      <c r="F71" s="158">
        <f t="shared" si="1"/>
        <v>-100</v>
      </c>
    </row>
    <row r="72" spans="1:6" s="150" customFormat="1" ht="18" customHeight="1">
      <c r="A72" s="156" t="s">
        <v>159</v>
      </c>
      <c r="B72" s="156" t="s">
        <v>160</v>
      </c>
      <c r="C72" s="158">
        <v>0</v>
      </c>
      <c r="D72" s="158">
        <v>200</v>
      </c>
      <c r="E72" s="158">
        <v>100</v>
      </c>
      <c r="F72" s="158">
        <f t="shared" si="1"/>
        <v>-100</v>
      </c>
    </row>
    <row r="73" spans="1:6" s="150" customFormat="1" ht="18" customHeight="1">
      <c r="A73" s="156" t="s">
        <v>161</v>
      </c>
      <c r="B73" s="157" t="s">
        <v>162</v>
      </c>
      <c r="C73" s="158">
        <v>0</v>
      </c>
      <c r="D73" s="158">
        <v>549</v>
      </c>
      <c r="E73" s="158">
        <v>637</v>
      </c>
      <c r="F73" s="158">
        <f t="shared" si="1"/>
        <v>88</v>
      </c>
    </row>
    <row r="74" spans="1:6" s="150" customFormat="1" ht="18" customHeight="1">
      <c r="A74" s="156" t="s">
        <v>163</v>
      </c>
      <c r="B74" s="156" t="s">
        <v>59</v>
      </c>
      <c r="C74" s="158">
        <v>0</v>
      </c>
      <c r="D74" s="158">
        <v>339</v>
      </c>
      <c r="E74" s="158">
        <v>461</v>
      </c>
      <c r="F74" s="158">
        <f t="shared" si="1"/>
        <v>122</v>
      </c>
    </row>
    <row r="75" spans="1:6" s="150" customFormat="1" ht="18" customHeight="1">
      <c r="A75" s="156" t="s">
        <v>164</v>
      </c>
      <c r="B75" s="156" t="s">
        <v>61</v>
      </c>
      <c r="C75" s="158">
        <v>0</v>
      </c>
      <c r="D75" s="158">
        <v>0</v>
      </c>
      <c r="E75" s="158">
        <v>56</v>
      </c>
      <c r="F75" s="158">
        <f t="shared" si="1"/>
        <v>56</v>
      </c>
    </row>
    <row r="76" spans="1:6" s="150" customFormat="1" ht="18" customHeight="1">
      <c r="A76" s="156" t="s">
        <v>165</v>
      </c>
      <c r="B76" s="156" t="s">
        <v>166</v>
      </c>
      <c r="C76" s="158">
        <v>0</v>
      </c>
      <c r="D76" s="158">
        <v>210</v>
      </c>
      <c r="E76" s="158">
        <v>120</v>
      </c>
      <c r="F76" s="158">
        <f t="shared" si="1"/>
        <v>-90</v>
      </c>
    </row>
    <row r="77" spans="1:6" s="150" customFormat="1" ht="18" customHeight="1">
      <c r="A77" s="156" t="s">
        <v>167</v>
      </c>
      <c r="B77" s="157" t="s">
        <v>168</v>
      </c>
      <c r="C77" s="158">
        <v>0</v>
      </c>
      <c r="D77" s="158">
        <v>172</v>
      </c>
      <c r="E77" s="158">
        <v>205</v>
      </c>
      <c r="F77" s="158">
        <f t="shared" si="1"/>
        <v>33</v>
      </c>
    </row>
    <row r="78" spans="1:6" s="150" customFormat="1" ht="18" customHeight="1">
      <c r="A78" s="156" t="s">
        <v>169</v>
      </c>
      <c r="B78" s="156" t="s">
        <v>59</v>
      </c>
      <c r="C78" s="158">
        <v>0</v>
      </c>
      <c r="D78" s="158">
        <v>132</v>
      </c>
      <c r="E78" s="158">
        <v>166</v>
      </c>
      <c r="F78" s="158">
        <f t="shared" si="1"/>
        <v>34</v>
      </c>
    </row>
    <row r="79" spans="1:6" s="150" customFormat="1" ht="18" customHeight="1">
      <c r="A79" s="156" t="s">
        <v>170</v>
      </c>
      <c r="B79" s="156" t="s">
        <v>61</v>
      </c>
      <c r="C79" s="158">
        <v>0</v>
      </c>
      <c r="D79" s="158">
        <v>40</v>
      </c>
      <c r="E79" s="158">
        <v>39</v>
      </c>
      <c r="F79" s="158">
        <f t="shared" si="1"/>
        <v>-1</v>
      </c>
    </row>
    <row r="80" spans="1:6" s="150" customFormat="1" ht="18" customHeight="1">
      <c r="A80" s="156" t="s">
        <v>171</v>
      </c>
      <c r="B80" s="157" t="s">
        <v>172</v>
      </c>
      <c r="C80" s="158">
        <v>0</v>
      </c>
      <c r="D80" s="158">
        <v>1089</v>
      </c>
      <c r="E80" s="158">
        <v>1417</v>
      </c>
      <c r="F80" s="158">
        <f t="shared" si="1"/>
        <v>328</v>
      </c>
    </row>
    <row r="81" spans="1:6" s="150" customFormat="1" ht="18" customHeight="1">
      <c r="A81" s="156" t="s">
        <v>173</v>
      </c>
      <c r="B81" s="156" t="s">
        <v>59</v>
      </c>
      <c r="C81" s="158">
        <v>0</v>
      </c>
      <c r="D81" s="158">
        <v>482</v>
      </c>
      <c r="E81" s="158">
        <v>582</v>
      </c>
      <c r="F81" s="158">
        <f t="shared" si="1"/>
        <v>100</v>
      </c>
    </row>
    <row r="82" spans="1:6" s="150" customFormat="1" ht="18" customHeight="1">
      <c r="A82" s="156" t="s">
        <v>174</v>
      </c>
      <c r="B82" s="156" t="s">
        <v>61</v>
      </c>
      <c r="C82" s="158">
        <v>0</v>
      </c>
      <c r="D82" s="158">
        <v>294</v>
      </c>
      <c r="E82" s="158">
        <v>454</v>
      </c>
      <c r="F82" s="158">
        <f t="shared" si="1"/>
        <v>160</v>
      </c>
    </row>
    <row r="83" spans="1:6" s="150" customFormat="1" ht="18" customHeight="1">
      <c r="A83" s="156" t="s">
        <v>175</v>
      </c>
      <c r="B83" s="156" t="s">
        <v>67</v>
      </c>
      <c r="C83" s="158">
        <v>0</v>
      </c>
      <c r="D83" s="158">
        <v>257</v>
      </c>
      <c r="E83" s="158">
        <v>338</v>
      </c>
      <c r="F83" s="158">
        <f t="shared" si="1"/>
        <v>81</v>
      </c>
    </row>
    <row r="84" spans="1:6" s="150" customFormat="1" ht="18" customHeight="1">
      <c r="A84" s="156" t="s">
        <v>176</v>
      </c>
      <c r="B84" s="156" t="s">
        <v>177</v>
      </c>
      <c r="C84" s="158">
        <v>0</v>
      </c>
      <c r="D84" s="158">
        <v>56</v>
      </c>
      <c r="E84" s="158">
        <v>43</v>
      </c>
      <c r="F84" s="158">
        <f t="shared" si="1"/>
        <v>-13</v>
      </c>
    </row>
    <row r="85" spans="1:6" s="150" customFormat="1" ht="18" customHeight="1">
      <c r="A85" s="156" t="s">
        <v>178</v>
      </c>
      <c r="B85" s="157" t="s">
        <v>179</v>
      </c>
      <c r="C85" s="158">
        <v>20</v>
      </c>
      <c r="D85" s="158">
        <v>2149</v>
      </c>
      <c r="E85" s="158">
        <v>3257</v>
      </c>
      <c r="F85" s="158">
        <f t="shared" si="1"/>
        <v>1088</v>
      </c>
    </row>
    <row r="86" spans="1:6" s="150" customFormat="1" ht="18" customHeight="1">
      <c r="A86" s="156" t="s">
        <v>180</v>
      </c>
      <c r="B86" s="156" t="s">
        <v>59</v>
      </c>
      <c r="C86" s="158">
        <v>0</v>
      </c>
      <c r="D86" s="158">
        <v>1238</v>
      </c>
      <c r="E86" s="158">
        <v>1650</v>
      </c>
      <c r="F86" s="158">
        <f t="shared" si="1"/>
        <v>412</v>
      </c>
    </row>
    <row r="87" spans="1:6" s="150" customFormat="1" ht="18" customHeight="1">
      <c r="A87" s="156" t="s">
        <v>181</v>
      </c>
      <c r="B87" s="156" t="s">
        <v>61</v>
      </c>
      <c r="C87" s="158">
        <v>20</v>
      </c>
      <c r="D87" s="158">
        <v>557</v>
      </c>
      <c r="E87" s="158">
        <v>1068</v>
      </c>
      <c r="F87" s="158">
        <f t="shared" si="1"/>
        <v>491</v>
      </c>
    </row>
    <row r="88" spans="1:6" s="150" customFormat="1" ht="18" customHeight="1">
      <c r="A88" s="156" t="s">
        <v>182</v>
      </c>
      <c r="B88" s="156" t="s">
        <v>67</v>
      </c>
      <c r="C88" s="158">
        <v>0</v>
      </c>
      <c r="D88" s="158">
        <v>354</v>
      </c>
      <c r="E88" s="158">
        <v>539</v>
      </c>
      <c r="F88" s="158">
        <f t="shared" si="1"/>
        <v>185</v>
      </c>
    </row>
    <row r="89" spans="1:6" s="150" customFormat="1" ht="18" customHeight="1">
      <c r="A89" s="156" t="s">
        <v>183</v>
      </c>
      <c r="B89" s="157" t="s">
        <v>184</v>
      </c>
      <c r="C89" s="158">
        <v>40</v>
      </c>
      <c r="D89" s="158">
        <v>3101</v>
      </c>
      <c r="E89" s="158">
        <v>6248</v>
      </c>
      <c r="F89" s="158">
        <f t="shared" si="1"/>
        <v>3107</v>
      </c>
    </row>
    <row r="90" spans="1:6" s="150" customFormat="1" ht="18" customHeight="1">
      <c r="A90" s="156" t="s">
        <v>185</v>
      </c>
      <c r="B90" s="156" t="s">
        <v>59</v>
      </c>
      <c r="C90" s="158">
        <v>0</v>
      </c>
      <c r="D90" s="158">
        <v>838</v>
      </c>
      <c r="E90" s="158">
        <v>1096</v>
      </c>
      <c r="F90" s="158">
        <f t="shared" si="1"/>
        <v>258</v>
      </c>
    </row>
    <row r="91" spans="1:6" s="150" customFormat="1" ht="18" customHeight="1">
      <c r="A91" s="156" t="s">
        <v>186</v>
      </c>
      <c r="B91" s="156" t="s">
        <v>61</v>
      </c>
      <c r="C91" s="158">
        <v>40</v>
      </c>
      <c r="D91" s="158">
        <v>2057</v>
      </c>
      <c r="E91" s="158">
        <v>4936</v>
      </c>
      <c r="F91" s="158">
        <f t="shared" si="1"/>
        <v>2839</v>
      </c>
    </row>
    <row r="92" spans="1:6" s="150" customFormat="1" ht="18" customHeight="1">
      <c r="A92" s="156" t="s">
        <v>187</v>
      </c>
      <c r="B92" s="156" t="s">
        <v>67</v>
      </c>
      <c r="C92" s="158">
        <v>0</v>
      </c>
      <c r="D92" s="158">
        <v>206</v>
      </c>
      <c r="E92" s="158">
        <v>216</v>
      </c>
      <c r="F92" s="158">
        <f t="shared" si="1"/>
        <v>10</v>
      </c>
    </row>
    <row r="93" spans="1:6" s="150" customFormat="1" ht="18" customHeight="1">
      <c r="A93" s="156" t="s">
        <v>188</v>
      </c>
      <c r="B93" s="157" t="s">
        <v>189</v>
      </c>
      <c r="C93" s="158">
        <v>0</v>
      </c>
      <c r="D93" s="158">
        <v>1395</v>
      </c>
      <c r="E93" s="158">
        <v>1827</v>
      </c>
      <c r="F93" s="158">
        <f t="shared" si="1"/>
        <v>432</v>
      </c>
    </row>
    <row r="94" spans="1:6" s="150" customFormat="1" ht="18" customHeight="1">
      <c r="A94" s="156" t="s">
        <v>190</v>
      </c>
      <c r="B94" s="156" t="s">
        <v>59</v>
      </c>
      <c r="C94" s="158">
        <v>0</v>
      </c>
      <c r="D94" s="158">
        <v>279</v>
      </c>
      <c r="E94" s="158">
        <v>378</v>
      </c>
      <c r="F94" s="158">
        <f t="shared" si="1"/>
        <v>99</v>
      </c>
    </row>
    <row r="95" spans="1:6" s="150" customFormat="1" ht="18" customHeight="1">
      <c r="A95" s="156" t="s">
        <v>191</v>
      </c>
      <c r="B95" s="156" t="s">
        <v>61</v>
      </c>
      <c r="C95" s="158">
        <v>0</v>
      </c>
      <c r="D95" s="158">
        <v>956</v>
      </c>
      <c r="E95" s="158">
        <v>1243</v>
      </c>
      <c r="F95" s="158">
        <f t="shared" si="1"/>
        <v>287</v>
      </c>
    </row>
    <row r="96" spans="1:6" s="150" customFormat="1" ht="18" customHeight="1">
      <c r="A96" s="156" t="s">
        <v>192</v>
      </c>
      <c r="B96" s="156" t="s">
        <v>67</v>
      </c>
      <c r="C96" s="158">
        <v>0</v>
      </c>
      <c r="D96" s="158">
        <v>160</v>
      </c>
      <c r="E96" s="158">
        <v>206</v>
      </c>
      <c r="F96" s="158">
        <f t="shared" si="1"/>
        <v>46</v>
      </c>
    </row>
    <row r="97" spans="1:6" s="150" customFormat="1" ht="18" customHeight="1">
      <c r="A97" s="156" t="s">
        <v>193</v>
      </c>
      <c r="B97" s="157" t="s">
        <v>194</v>
      </c>
      <c r="C97" s="158">
        <v>0</v>
      </c>
      <c r="D97" s="158">
        <v>733</v>
      </c>
      <c r="E97" s="158">
        <v>792</v>
      </c>
      <c r="F97" s="158">
        <f t="shared" si="1"/>
        <v>59</v>
      </c>
    </row>
    <row r="98" spans="1:6" s="150" customFormat="1" ht="18" customHeight="1">
      <c r="A98" s="156" t="s">
        <v>195</v>
      </c>
      <c r="B98" s="156" t="s">
        <v>59</v>
      </c>
      <c r="C98" s="158">
        <v>0</v>
      </c>
      <c r="D98" s="158">
        <v>282</v>
      </c>
      <c r="E98" s="158">
        <v>383</v>
      </c>
      <c r="F98" s="158">
        <f aca="true" t="shared" si="2" ref="F98:F161">E98-D98-C98</f>
        <v>101</v>
      </c>
    </row>
    <row r="99" spans="1:6" s="150" customFormat="1" ht="18" customHeight="1">
      <c r="A99" s="156" t="s">
        <v>196</v>
      </c>
      <c r="B99" s="156" t="s">
        <v>197</v>
      </c>
      <c r="C99" s="158">
        <v>0</v>
      </c>
      <c r="D99" s="158">
        <v>37</v>
      </c>
      <c r="E99" s="158">
        <v>30</v>
      </c>
      <c r="F99" s="158">
        <f t="shared" si="2"/>
        <v>-7</v>
      </c>
    </row>
    <row r="100" spans="1:6" s="150" customFormat="1" ht="18" customHeight="1">
      <c r="A100" s="156" t="s">
        <v>198</v>
      </c>
      <c r="B100" s="156" t="s">
        <v>67</v>
      </c>
      <c r="C100" s="158">
        <v>0</v>
      </c>
      <c r="D100" s="158">
        <v>95</v>
      </c>
      <c r="E100" s="158">
        <v>138</v>
      </c>
      <c r="F100" s="158">
        <f t="shared" si="2"/>
        <v>43</v>
      </c>
    </row>
    <row r="101" spans="1:6" s="150" customFormat="1" ht="18" customHeight="1">
      <c r="A101" s="156" t="s">
        <v>199</v>
      </c>
      <c r="B101" s="156" t="s">
        <v>200</v>
      </c>
      <c r="C101" s="158">
        <v>0</v>
      </c>
      <c r="D101" s="158">
        <v>319</v>
      </c>
      <c r="E101" s="158">
        <v>241</v>
      </c>
      <c r="F101" s="158">
        <f t="shared" si="2"/>
        <v>-78</v>
      </c>
    </row>
    <row r="102" spans="1:6" s="150" customFormat="1" ht="18" customHeight="1">
      <c r="A102" s="156" t="s">
        <v>201</v>
      </c>
      <c r="B102" s="157" t="s">
        <v>202</v>
      </c>
      <c r="C102" s="158">
        <v>0</v>
      </c>
      <c r="D102" s="158">
        <v>1018</v>
      </c>
      <c r="E102" s="158">
        <v>1019</v>
      </c>
      <c r="F102" s="158">
        <f t="shared" si="2"/>
        <v>1</v>
      </c>
    </row>
    <row r="103" spans="1:6" s="150" customFormat="1" ht="18" customHeight="1">
      <c r="A103" s="156" t="s">
        <v>203</v>
      </c>
      <c r="B103" s="156" t="s">
        <v>59</v>
      </c>
      <c r="C103" s="158">
        <v>0</v>
      </c>
      <c r="D103" s="158">
        <v>276</v>
      </c>
      <c r="E103" s="158">
        <v>350</v>
      </c>
      <c r="F103" s="158">
        <f t="shared" si="2"/>
        <v>74</v>
      </c>
    </row>
    <row r="104" spans="1:6" s="150" customFormat="1" ht="18" customHeight="1">
      <c r="A104" s="156" t="s">
        <v>204</v>
      </c>
      <c r="B104" s="156" t="s">
        <v>61</v>
      </c>
      <c r="C104" s="158">
        <v>0</v>
      </c>
      <c r="D104" s="158">
        <v>186</v>
      </c>
      <c r="E104" s="158">
        <v>197</v>
      </c>
      <c r="F104" s="158">
        <f t="shared" si="2"/>
        <v>11</v>
      </c>
    </row>
    <row r="105" spans="1:6" s="150" customFormat="1" ht="18" customHeight="1">
      <c r="A105" s="156" t="s">
        <v>205</v>
      </c>
      <c r="B105" s="156" t="s">
        <v>67</v>
      </c>
      <c r="C105" s="158">
        <v>0</v>
      </c>
      <c r="D105" s="158">
        <v>54</v>
      </c>
      <c r="E105" s="158">
        <v>162</v>
      </c>
      <c r="F105" s="158">
        <f t="shared" si="2"/>
        <v>108</v>
      </c>
    </row>
    <row r="106" spans="1:6" s="150" customFormat="1" ht="18" customHeight="1">
      <c r="A106" s="156" t="s">
        <v>206</v>
      </c>
      <c r="B106" s="156" t="s">
        <v>207</v>
      </c>
      <c r="C106" s="158">
        <v>0</v>
      </c>
      <c r="D106" s="158">
        <v>502</v>
      </c>
      <c r="E106" s="158">
        <v>310</v>
      </c>
      <c r="F106" s="158">
        <f t="shared" si="2"/>
        <v>-192</v>
      </c>
    </row>
    <row r="107" spans="1:6" s="150" customFormat="1" ht="18" customHeight="1">
      <c r="A107" s="156" t="s">
        <v>208</v>
      </c>
      <c r="B107" s="157" t="s">
        <v>209</v>
      </c>
      <c r="C107" s="158">
        <v>216</v>
      </c>
      <c r="D107" s="158">
        <v>8740</v>
      </c>
      <c r="E107" s="158">
        <v>9061</v>
      </c>
      <c r="F107" s="158">
        <f t="shared" si="2"/>
        <v>105</v>
      </c>
    </row>
    <row r="108" spans="1:6" s="150" customFormat="1" ht="18" customHeight="1">
      <c r="A108" s="156" t="s">
        <v>210</v>
      </c>
      <c r="B108" s="156" t="s">
        <v>59</v>
      </c>
      <c r="C108" s="158">
        <v>0</v>
      </c>
      <c r="D108" s="158">
        <v>6284</v>
      </c>
      <c r="E108" s="158">
        <v>6856</v>
      </c>
      <c r="F108" s="158">
        <f t="shared" si="2"/>
        <v>572</v>
      </c>
    </row>
    <row r="109" spans="1:6" s="150" customFormat="1" ht="18" customHeight="1">
      <c r="A109" s="156" t="s">
        <v>211</v>
      </c>
      <c r="B109" s="156" t="s">
        <v>61</v>
      </c>
      <c r="C109" s="158">
        <v>0</v>
      </c>
      <c r="D109" s="158">
        <v>468</v>
      </c>
      <c r="E109" s="158">
        <v>349</v>
      </c>
      <c r="F109" s="158">
        <f t="shared" si="2"/>
        <v>-119</v>
      </c>
    </row>
    <row r="110" spans="1:6" s="150" customFormat="1" ht="18" customHeight="1">
      <c r="A110" s="156" t="s">
        <v>212</v>
      </c>
      <c r="B110" s="156" t="s">
        <v>80</v>
      </c>
      <c r="C110" s="158">
        <v>0</v>
      </c>
      <c r="D110" s="158">
        <v>96</v>
      </c>
      <c r="E110" s="158">
        <v>73</v>
      </c>
      <c r="F110" s="158">
        <f t="shared" si="2"/>
        <v>-23</v>
      </c>
    </row>
    <row r="111" spans="1:6" s="150" customFormat="1" ht="18" customHeight="1">
      <c r="A111" s="156" t="s">
        <v>213</v>
      </c>
      <c r="B111" s="156" t="s">
        <v>214</v>
      </c>
      <c r="C111" s="158">
        <v>135</v>
      </c>
      <c r="D111" s="158">
        <v>10</v>
      </c>
      <c r="E111" s="158">
        <v>324</v>
      </c>
      <c r="F111" s="158">
        <f t="shared" si="2"/>
        <v>179</v>
      </c>
    </row>
    <row r="112" spans="1:6" s="150" customFormat="1" ht="18" customHeight="1">
      <c r="A112" s="156" t="s">
        <v>215</v>
      </c>
      <c r="B112" s="156" t="s">
        <v>216</v>
      </c>
      <c r="C112" s="158">
        <v>0</v>
      </c>
      <c r="D112" s="158">
        <v>45</v>
      </c>
      <c r="E112" s="158">
        <v>15</v>
      </c>
      <c r="F112" s="158">
        <f t="shared" si="2"/>
        <v>-30</v>
      </c>
    </row>
    <row r="113" spans="1:6" s="150" customFormat="1" ht="18" customHeight="1">
      <c r="A113" s="156" t="s">
        <v>217</v>
      </c>
      <c r="B113" s="156" t="s">
        <v>218</v>
      </c>
      <c r="C113" s="158">
        <v>0</v>
      </c>
      <c r="D113" s="158">
        <v>322</v>
      </c>
      <c r="E113" s="158">
        <v>314</v>
      </c>
      <c r="F113" s="158">
        <f t="shared" si="2"/>
        <v>-8</v>
      </c>
    </row>
    <row r="114" spans="1:6" s="150" customFormat="1" ht="18" customHeight="1">
      <c r="A114" s="156" t="s">
        <v>219</v>
      </c>
      <c r="B114" s="156" t="s">
        <v>220</v>
      </c>
      <c r="C114" s="158">
        <v>0</v>
      </c>
      <c r="D114" s="158">
        <v>160</v>
      </c>
      <c r="E114" s="158">
        <v>130</v>
      </c>
      <c r="F114" s="158">
        <f t="shared" si="2"/>
        <v>-30</v>
      </c>
    </row>
    <row r="115" spans="1:6" s="150" customFormat="1" ht="18" customHeight="1">
      <c r="A115" s="156" t="s">
        <v>221</v>
      </c>
      <c r="B115" s="156" t="s">
        <v>222</v>
      </c>
      <c r="C115" s="158">
        <v>80</v>
      </c>
      <c r="D115" s="158">
        <v>865</v>
      </c>
      <c r="E115" s="158">
        <v>611</v>
      </c>
      <c r="F115" s="158">
        <f t="shared" si="2"/>
        <v>-334</v>
      </c>
    </row>
    <row r="116" spans="1:6" s="150" customFormat="1" ht="18" customHeight="1">
      <c r="A116" s="156" t="s">
        <v>223</v>
      </c>
      <c r="B116" s="156" t="s">
        <v>67</v>
      </c>
      <c r="C116" s="158">
        <v>0</v>
      </c>
      <c r="D116" s="158">
        <v>112</v>
      </c>
      <c r="E116" s="158">
        <v>122</v>
      </c>
      <c r="F116" s="158">
        <f t="shared" si="2"/>
        <v>10</v>
      </c>
    </row>
    <row r="117" spans="1:6" s="150" customFormat="1" ht="18" customHeight="1">
      <c r="A117" s="156" t="s">
        <v>224</v>
      </c>
      <c r="B117" s="156" t="s">
        <v>225</v>
      </c>
      <c r="C117" s="158">
        <v>1</v>
      </c>
      <c r="D117" s="158">
        <v>378</v>
      </c>
      <c r="E117" s="158">
        <v>267</v>
      </c>
      <c r="F117" s="158">
        <f t="shared" si="2"/>
        <v>-112</v>
      </c>
    </row>
    <row r="118" spans="1:6" s="150" customFormat="1" ht="18" customHeight="1">
      <c r="A118" s="156" t="s">
        <v>226</v>
      </c>
      <c r="B118" s="157" t="s">
        <v>227</v>
      </c>
      <c r="C118" s="158">
        <v>0</v>
      </c>
      <c r="D118" s="158">
        <v>160</v>
      </c>
      <c r="E118" s="158">
        <v>160</v>
      </c>
      <c r="F118" s="158">
        <f t="shared" si="2"/>
        <v>0</v>
      </c>
    </row>
    <row r="119" spans="1:6" s="150" customFormat="1" ht="18" customHeight="1">
      <c r="A119" s="156" t="s">
        <v>228</v>
      </c>
      <c r="B119" s="156" t="s">
        <v>229</v>
      </c>
      <c r="C119" s="158"/>
      <c r="D119" s="158">
        <v>160</v>
      </c>
      <c r="E119" s="158">
        <v>160</v>
      </c>
      <c r="F119" s="158">
        <f t="shared" si="2"/>
        <v>0</v>
      </c>
    </row>
    <row r="120" spans="1:6" s="150" customFormat="1" ht="18" customHeight="1">
      <c r="A120" s="156" t="s">
        <v>230</v>
      </c>
      <c r="B120" s="157" t="s">
        <v>231</v>
      </c>
      <c r="C120" s="158">
        <v>0</v>
      </c>
      <c r="D120" s="158">
        <v>170</v>
      </c>
      <c r="E120" s="158">
        <v>43</v>
      </c>
      <c r="F120" s="158">
        <f t="shared" si="2"/>
        <v>-127</v>
      </c>
    </row>
    <row r="121" spans="1:6" s="150" customFormat="1" ht="18" customHeight="1">
      <c r="A121" s="156" t="s">
        <v>232</v>
      </c>
      <c r="B121" s="157" t="s">
        <v>233</v>
      </c>
      <c r="C121" s="158">
        <v>0</v>
      </c>
      <c r="D121" s="158">
        <v>170</v>
      </c>
      <c r="E121" s="158">
        <v>43</v>
      </c>
      <c r="F121" s="158">
        <f t="shared" si="2"/>
        <v>-127</v>
      </c>
    </row>
    <row r="122" spans="1:6" s="150" customFormat="1" ht="18" customHeight="1">
      <c r="A122" s="156" t="s">
        <v>234</v>
      </c>
      <c r="B122" s="156" t="s">
        <v>235</v>
      </c>
      <c r="C122" s="158">
        <v>0</v>
      </c>
      <c r="D122" s="158">
        <v>170</v>
      </c>
      <c r="E122" s="158">
        <v>0</v>
      </c>
      <c r="F122" s="158">
        <f t="shared" si="2"/>
        <v>-170</v>
      </c>
    </row>
    <row r="123" spans="1:6" s="150" customFormat="1" ht="18" customHeight="1">
      <c r="A123" s="156" t="s">
        <v>236</v>
      </c>
      <c r="B123" s="156" t="s">
        <v>237</v>
      </c>
      <c r="C123" s="158">
        <v>0</v>
      </c>
      <c r="D123" s="158">
        <v>0</v>
      </c>
      <c r="E123" s="158">
        <v>43</v>
      </c>
      <c r="F123" s="158">
        <f t="shared" si="2"/>
        <v>43</v>
      </c>
    </row>
    <row r="124" spans="1:6" s="150" customFormat="1" ht="18" customHeight="1">
      <c r="A124" s="156" t="s">
        <v>238</v>
      </c>
      <c r="B124" s="157" t="s">
        <v>239</v>
      </c>
      <c r="C124" s="158">
        <v>372</v>
      </c>
      <c r="D124" s="158">
        <v>57629</v>
      </c>
      <c r="E124" s="158">
        <v>69580</v>
      </c>
      <c r="F124" s="158">
        <f t="shared" si="2"/>
        <v>11579</v>
      </c>
    </row>
    <row r="125" spans="1:6" s="150" customFormat="1" ht="18" customHeight="1">
      <c r="A125" s="156" t="s">
        <v>240</v>
      </c>
      <c r="B125" s="157" t="s">
        <v>241</v>
      </c>
      <c r="C125" s="158">
        <v>162</v>
      </c>
      <c r="D125" s="158">
        <v>46235</v>
      </c>
      <c r="E125" s="158">
        <v>54517</v>
      </c>
      <c r="F125" s="158">
        <f t="shared" si="2"/>
        <v>8120</v>
      </c>
    </row>
    <row r="126" spans="1:6" s="150" customFormat="1" ht="18" customHeight="1">
      <c r="A126" s="156" t="s">
        <v>242</v>
      </c>
      <c r="B126" s="156" t="s">
        <v>59</v>
      </c>
      <c r="C126" s="158">
        <v>0</v>
      </c>
      <c r="D126" s="158">
        <v>29413</v>
      </c>
      <c r="E126" s="158">
        <v>36813</v>
      </c>
      <c r="F126" s="158">
        <f t="shared" si="2"/>
        <v>7400</v>
      </c>
    </row>
    <row r="127" spans="1:6" s="150" customFormat="1" ht="18" customHeight="1">
      <c r="A127" s="156" t="s">
        <v>243</v>
      </c>
      <c r="B127" s="156" t="s">
        <v>61</v>
      </c>
      <c r="C127" s="158">
        <v>162</v>
      </c>
      <c r="D127" s="158">
        <v>16728</v>
      </c>
      <c r="E127" s="158">
        <v>17607</v>
      </c>
      <c r="F127" s="158">
        <f t="shared" si="2"/>
        <v>717</v>
      </c>
    </row>
    <row r="128" spans="1:6" s="150" customFormat="1" ht="18" customHeight="1">
      <c r="A128" s="156" t="s">
        <v>244</v>
      </c>
      <c r="B128" s="156" t="s">
        <v>67</v>
      </c>
      <c r="C128" s="158">
        <v>0</v>
      </c>
      <c r="D128" s="158">
        <v>89</v>
      </c>
      <c r="E128" s="158">
        <v>92</v>
      </c>
      <c r="F128" s="158">
        <f t="shared" si="2"/>
        <v>3</v>
      </c>
    </row>
    <row r="129" spans="1:6" s="150" customFormat="1" ht="18" customHeight="1">
      <c r="A129" s="156" t="s">
        <v>245</v>
      </c>
      <c r="B129" s="156" t="s">
        <v>246</v>
      </c>
      <c r="C129" s="158">
        <v>0</v>
      </c>
      <c r="D129" s="158">
        <v>5</v>
      </c>
      <c r="E129" s="158">
        <v>5</v>
      </c>
      <c r="F129" s="158">
        <f t="shared" si="2"/>
        <v>0</v>
      </c>
    </row>
    <row r="130" spans="1:6" s="150" customFormat="1" ht="18" customHeight="1">
      <c r="A130" s="156" t="s">
        <v>247</v>
      </c>
      <c r="B130" s="157" t="s">
        <v>248</v>
      </c>
      <c r="C130" s="158">
        <v>0</v>
      </c>
      <c r="D130" s="158">
        <v>2820</v>
      </c>
      <c r="E130" s="158">
        <v>3753</v>
      </c>
      <c r="F130" s="158">
        <f t="shared" si="2"/>
        <v>933</v>
      </c>
    </row>
    <row r="131" spans="1:6" s="150" customFormat="1" ht="18" customHeight="1">
      <c r="A131" s="156" t="s">
        <v>249</v>
      </c>
      <c r="B131" s="156" t="s">
        <v>59</v>
      </c>
      <c r="C131" s="158">
        <v>0</v>
      </c>
      <c r="D131" s="158">
        <v>2421</v>
      </c>
      <c r="E131" s="158">
        <v>3069</v>
      </c>
      <c r="F131" s="158">
        <f t="shared" si="2"/>
        <v>648</v>
      </c>
    </row>
    <row r="132" spans="1:6" s="150" customFormat="1" ht="18" customHeight="1">
      <c r="A132" s="156" t="s">
        <v>250</v>
      </c>
      <c r="B132" s="156" t="s">
        <v>61</v>
      </c>
      <c r="C132" s="158">
        <v>0</v>
      </c>
      <c r="D132" s="158">
        <v>271</v>
      </c>
      <c r="E132" s="158">
        <v>497</v>
      </c>
      <c r="F132" s="158">
        <f t="shared" si="2"/>
        <v>226</v>
      </c>
    </row>
    <row r="133" spans="1:6" s="150" customFormat="1" ht="18" customHeight="1">
      <c r="A133" s="156" t="s">
        <v>251</v>
      </c>
      <c r="B133" s="156" t="s">
        <v>67</v>
      </c>
      <c r="C133" s="158">
        <v>0</v>
      </c>
      <c r="D133" s="158">
        <v>128</v>
      </c>
      <c r="E133" s="158">
        <v>187</v>
      </c>
      <c r="F133" s="158">
        <f t="shared" si="2"/>
        <v>59</v>
      </c>
    </row>
    <row r="134" spans="1:6" s="150" customFormat="1" ht="18" customHeight="1">
      <c r="A134" s="156" t="s">
        <v>252</v>
      </c>
      <c r="B134" s="157" t="s">
        <v>253</v>
      </c>
      <c r="C134" s="158">
        <v>137</v>
      </c>
      <c r="D134" s="158">
        <v>6105</v>
      </c>
      <c r="E134" s="158">
        <v>8081</v>
      </c>
      <c r="F134" s="158">
        <f t="shared" si="2"/>
        <v>1839</v>
      </c>
    </row>
    <row r="135" spans="1:6" s="150" customFormat="1" ht="18" customHeight="1">
      <c r="A135" s="156" t="s">
        <v>254</v>
      </c>
      <c r="B135" s="156" t="s">
        <v>59</v>
      </c>
      <c r="C135" s="158">
        <v>0</v>
      </c>
      <c r="D135" s="158">
        <v>4355</v>
      </c>
      <c r="E135" s="158">
        <v>5529</v>
      </c>
      <c r="F135" s="158">
        <f t="shared" si="2"/>
        <v>1174</v>
      </c>
    </row>
    <row r="136" spans="1:6" s="150" customFormat="1" ht="18" customHeight="1">
      <c r="A136" s="156" t="s">
        <v>255</v>
      </c>
      <c r="B136" s="156" t="s">
        <v>61</v>
      </c>
      <c r="C136" s="158">
        <v>137</v>
      </c>
      <c r="D136" s="158">
        <v>1186</v>
      </c>
      <c r="E136" s="158">
        <v>1875</v>
      </c>
      <c r="F136" s="158">
        <f t="shared" si="2"/>
        <v>552</v>
      </c>
    </row>
    <row r="137" spans="1:6" s="150" customFormat="1" ht="18" customHeight="1">
      <c r="A137" s="156" t="s">
        <v>256</v>
      </c>
      <c r="B137" s="156" t="s">
        <v>257</v>
      </c>
      <c r="C137" s="158">
        <v>0</v>
      </c>
      <c r="D137" s="158">
        <v>0</v>
      </c>
      <c r="E137" s="158">
        <v>10</v>
      </c>
      <c r="F137" s="158">
        <f t="shared" si="2"/>
        <v>10</v>
      </c>
    </row>
    <row r="138" spans="1:6" s="150" customFormat="1" ht="18" customHeight="1">
      <c r="A138" s="156" t="s">
        <v>258</v>
      </c>
      <c r="B138" s="156" t="s">
        <v>67</v>
      </c>
      <c r="C138" s="158">
        <v>0</v>
      </c>
      <c r="D138" s="158">
        <v>564</v>
      </c>
      <c r="E138" s="158">
        <v>667</v>
      </c>
      <c r="F138" s="158">
        <f t="shared" si="2"/>
        <v>103</v>
      </c>
    </row>
    <row r="139" spans="1:6" s="150" customFormat="1" ht="18" customHeight="1">
      <c r="A139" s="156" t="s">
        <v>259</v>
      </c>
      <c r="B139" s="157" t="s">
        <v>260</v>
      </c>
      <c r="C139" s="158">
        <v>73</v>
      </c>
      <c r="D139" s="158">
        <v>2469</v>
      </c>
      <c r="E139" s="158">
        <v>3229</v>
      </c>
      <c r="F139" s="158">
        <f t="shared" si="2"/>
        <v>687</v>
      </c>
    </row>
    <row r="140" spans="1:6" s="150" customFormat="1" ht="18" customHeight="1">
      <c r="A140" s="156" t="s">
        <v>261</v>
      </c>
      <c r="B140" s="156" t="s">
        <v>59</v>
      </c>
      <c r="C140" s="158">
        <v>0</v>
      </c>
      <c r="D140" s="158">
        <v>1654</v>
      </c>
      <c r="E140" s="158">
        <v>2263</v>
      </c>
      <c r="F140" s="158">
        <f t="shared" si="2"/>
        <v>609</v>
      </c>
    </row>
    <row r="141" spans="1:6" s="150" customFormat="1" ht="18" customHeight="1">
      <c r="A141" s="156" t="s">
        <v>262</v>
      </c>
      <c r="B141" s="156" t="s">
        <v>61</v>
      </c>
      <c r="C141" s="158">
        <v>40</v>
      </c>
      <c r="D141" s="158">
        <v>0</v>
      </c>
      <c r="E141" s="158">
        <v>88</v>
      </c>
      <c r="F141" s="158">
        <f t="shared" si="2"/>
        <v>48</v>
      </c>
    </row>
    <row r="142" spans="1:6" s="150" customFormat="1" ht="18" customHeight="1">
      <c r="A142" s="156" t="s">
        <v>263</v>
      </c>
      <c r="B142" s="156" t="s">
        <v>264</v>
      </c>
      <c r="C142" s="158">
        <v>0</v>
      </c>
      <c r="D142" s="158">
        <v>115</v>
      </c>
      <c r="E142" s="158">
        <v>115</v>
      </c>
      <c r="F142" s="158">
        <f t="shared" si="2"/>
        <v>0</v>
      </c>
    </row>
    <row r="143" spans="1:6" s="150" customFormat="1" ht="18" customHeight="1">
      <c r="A143" s="156" t="s">
        <v>265</v>
      </c>
      <c r="B143" s="156" t="s">
        <v>266</v>
      </c>
      <c r="C143" s="158">
        <v>0</v>
      </c>
      <c r="D143" s="158">
        <v>88</v>
      </c>
      <c r="E143" s="158">
        <v>88</v>
      </c>
      <c r="F143" s="158">
        <f t="shared" si="2"/>
        <v>0</v>
      </c>
    </row>
    <row r="144" spans="1:6" s="150" customFormat="1" ht="18" customHeight="1">
      <c r="A144" s="156" t="s">
        <v>267</v>
      </c>
      <c r="B144" s="156" t="s">
        <v>268</v>
      </c>
      <c r="C144" s="158">
        <v>0</v>
      </c>
      <c r="D144" s="158">
        <v>244</v>
      </c>
      <c r="E144" s="158">
        <v>244</v>
      </c>
      <c r="F144" s="158">
        <f t="shared" si="2"/>
        <v>0</v>
      </c>
    </row>
    <row r="145" spans="1:6" s="150" customFormat="1" ht="18" customHeight="1">
      <c r="A145" s="156" t="s">
        <v>269</v>
      </c>
      <c r="B145" s="156" t="s">
        <v>270</v>
      </c>
      <c r="C145" s="158">
        <v>33</v>
      </c>
      <c r="D145" s="158">
        <v>255</v>
      </c>
      <c r="E145" s="158">
        <v>297</v>
      </c>
      <c r="F145" s="158">
        <f t="shared" si="2"/>
        <v>9</v>
      </c>
    </row>
    <row r="146" spans="1:6" s="150" customFormat="1" ht="18" customHeight="1">
      <c r="A146" s="156" t="s">
        <v>271</v>
      </c>
      <c r="B146" s="156" t="s">
        <v>272</v>
      </c>
      <c r="C146" s="158">
        <v>0</v>
      </c>
      <c r="D146" s="158">
        <v>60</v>
      </c>
      <c r="E146" s="158">
        <v>62</v>
      </c>
      <c r="F146" s="158">
        <f t="shared" si="2"/>
        <v>2</v>
      </c>
    </row>
    <row r="147" spans="1:6" s="150" customFormat="1" ht="18" customHeight="1">
      <c r="A147" s="156" t="s">
        <v>273</v>
      </c>
      <c r="B147" s="156" t="s">
        <v>67</v>
      </c>
      <c r="C147" s="158">
        <v>0</v>
      </c>
      <c r="D147" s="158">
        <v>53</v>
      </c>
      <c r="E147" s="158">
        <v>72</v>
      </c>
      <c r="F147" s="158">
        <f t="shared" si="2"/>
        <v>19</v>
      </c>
    </row>
    <row r="148" spans="1:6" s="150" customFormat="1" ht="18" customHeight="1">
      <c r="A148" s="156" t="s">
        <v>274</v>
      </c>
      <c r="B148" s="157" t="s">
        <v>275</v>
      </c>
      <c r="C148" s="158">
        <v>1504</v>
      </c>
      <c r="D148" s="158">
        <v>102588</v>
      </c>
      <c r="E148" s="158">
        <v>100267</v>
      </c>
      <c r="F148" s="158">
        <f t="shared" si="2"/>
        <v>-3825</v>
      </c>
    </row>
    <row r="149" spans="1:6" s="150" customFormat="1" ht="18" customHeight="1">
      <c r="A149" s="156" t="s">
        <v>276</v>
      </c>
      <c r="B149" s="157" t="s">
        <v>277</v>
      </c>
      <c r="C149" s="158">
        <v>0</v>
      </c>
      <c r="D149" s="158">
        <v>910</v>
      </c>
      <c r="E149" s="158">
        <v>995</v>
      </c>
      <c r="F149" s="158">
        <f t="shared" si="2"/>
        <v>85</v>
      </c>
    </row>
    <row r="150" spans="1:6" s="150" customFormat="1" ht="18" customHeight="1">
      <c r="A150" s="156" t="s">
        <v>278</v>
      </c>
      <c r="B150" s="156" t="s">
        <v>59</v>
      </c>
      <c r="C150" s="158">
        <v>0</v>
      </c>
      <c r="D150" s="158">
        <v>463</v>
      </c>
      <c r="E150" s="158">
        <v>597</v>
      </c>
      <c r="F150" s="158">
        <f t="shared" si="2"/>
        <v>134</v>
      </c>
    </row>
    <row r="151" spans="1:6" s="150" customFormat="1" ht="18" customHeight="1">
      <c r="A151" s="156" t="s">
        <v>279</v>
      </c>
      <c r="B151" s="156" t="s">
        <v>280</v>
      </c>
      <c r="C151" s="158">
        <v>0</v>
      </c>
      <c r="D151" s="158">
        <v>447</v>
      </c>
      <c r="E151" s="158">
        <v>398</v>
      </c>
      <c r="F151" s="158">
        <f t="shared" si="2"/>
        <v>-49</v>
      </c>
    </row>
    <row r="152" spans="1:6" s="150" customFormat="1" ht="18" customHeight="1">
      <c r="A152" s="156" t="s">
        <v>281</v>
      </c>
      <c r="B152" s="157" t="s">
        <v>282</v>
      </c>
      <c r="C152" s="158">
        <v>1495</v>
      </c>
      <c r="D152" s="158">
        <v>98153</v>
      </c>
      <c r="E152" s="158">
        <v>95120</v>
      </c>
      <c r="F152" s="158">
        <f t="shared" si="2"/>
        <v>-4528</v>
      </c>
    </row>
    <row r="153" spans="1:6" s="150" customFormat="1" ht="18" customHeight="1">
      <c r="A153" s="156" t="s">
        <v>283</v>
      </c>
      <c r="B153" s="156" t="s">
        <v>284</v>
      </c>
      <c r="C153" s="158">
        <v>371</v>
      </c>
      <c r="D153" s="158">
        <v>12641</v>
      </c>
      <c r="E153" s="158">
        <v>14183</v>
      </c>
      <c r="F153" s="158">
        <f t="shared" si="2"/>
        <v>1171</v>
      </c>
    </row>
    <row r="154" spans="1:6" s="150" customFormat="1" ht="18" customHeight="1">
      <c r="A154" s="156" t="s">
        <v>285</v>
      </c>
      <c r="B154" s="156" t="s">
        <v>286</v>
      </c>
      <c r="C154" s="158">
        <v>796</v>
      </c>
      <c r="D154" s="158">
        <v>33325</v>
      </c>
      <c r="E154" s="158">
        <v>38562</v>
      </c>
      <c r="F154" s="158">
        <f t="shared" si="2"/>
        <v>4441</v>
      </c>
    </row>
    <row r="155" spans="1:6" s="150" customFormat="1" ht="18" customHeight="1">
      <c r="A155" s="156" t="s">
        <v>287</v>
      </c>
      <c r="B155" s="156" t="s">
        <v>288</v>
      </c>
      <c r="C155" s="158">
        <v>98</v>
      </c>
      <c r="D155" s="158">
        <v>21099</v>
      </c>
      <c r="E155" s="158">
        <v>23449</v>
      </c>
      <c r="F155" s="158">
        <f t="shared" si="2"/>
        <v>2252</v>
      </c>
    </row>
    <row r="156" spans="1:6" s="150" customFormat="1" ht="18" customHeight="1">
      <c r="A156" s="156" t="s">
        <v>289</v>
      </c>
      <c r="B156" s="156" t="s">
        <v>290</v>
      </c>
      <c r="C156" s="158">
        <v>230</v>
      </c>
      <c r="D156" s="158">
        <v>31088</v>
      </c>
      <c r="E156" s="158">
        <v>18926</v>
      </c>
      <c r="F156" s="158">
        <f t="shared" si="2"/>
        <v>-12392</v>
      </c>
    </row>
    <row r="157" spans="1:6" s="150" customFormat="1" ht="18" customHeight="1">
      <c r="A157" s="156" t="s">
        <v>291</v>
      </c>
      <c r="B157" s="157" t="s">
        <v>292</v>
      </c>
      <c r="C157" s="158">
        <v>0</v>
      </c>
      <c r="D157" s="158">
        <v>150</v>
      </c>
      <c r="E157" s="158">
        <v>0</v>
      </c>
      <c r="F157" s="158">
        <f t="shared" si="2"/>
        <v>-150</v>
      </c>
    </row>
    <row r="158" spans="1:6" s="150" customFormat="1" ht="18" customHeight="1">
      <c r="A158" s="156" t="s">
        <v>293</v>
      </c>
      <c r="B158" s="156" t="s">
        <v>294</v>
      </c>
      <c r="C158" s="158">
        <v>0</v>
      </c>
      <c r="D158" s="158">
        <v>150</v>
      </c>
      <c r="E158" s="158">
        <v>0</v>
      </c>
      <c r="F158" s="158">
        <f t="shared" si="2"/>
        <v>-150</v>
      </c>
    </row>
    <row r="159" spans="1:6" s="150" customFormat="1" ht="18" customHeight="1">
      <c r="A159" s="156" t="s">
        <v>295</v>
      </c>
      <c r="B159" s="157" t="s">
        <v>296</v>
      </c>
      <c r="C159" s="158">
        <v>0</v>
      </c>
      <c r="D159" s="158">
        <v>516</v>
      </c>
      <c r="E159" s="158">
        <v>542</v>
      </c>
      <c r="F159" s="158">
        <f t="shared" si="2"/>
        <v>26</v>
      </c>
    </row>
    <row r="160" spans="1:6" s="150" customFormat="1" ht="18" customHeight="1">
      <c r="A160" s="156" t="s">
        <v>297</v>
      </c>
      <c r="B160" s="156" t="s">
        <v>298</v>
      </c>
      <c r="C160" s="158">
        <v>0</v>
      </c>
      <c r="D160" s="158">
        <v>516</v>
      </c>
      <c r="E160" s="158">
        <v>542</v>
      </c>
      <c r="F160" s="158">
        <f t="shared" si="2"/>
        <v>26</v>
      </c>
    </row>
    <row r="161" spans="1:6" s="150" customFormat="1" ht="18" customHeight="1">
      <c r="A161" s="156" t="s">
        <v>299</v>
      </c>
      <c r="B161" s="157" t="s">
        <v>300</v>
      </c>
      <c r="C161" s="158">
        <v>1</v>
      </c>
      <c r="D161" s="158">
        <v>1502</v>
      </c>
      <c r="E161" s="158">
        <v>1520</v>
      </c>
      <c r="F161" s="158">
        <f t="shared" si="2"/>
        <v>17</v>
      </c>
    </row>
    <row r="162" spans="1:6" s="150" customFormat="1" ht="18" customHeight="1">
      <c r="A162" s="156" t="s">
        <v>301</v>
      </c>
      <c r="B162" s="156" t="s">
        <v>302</v>
      </c>
      <c r="C162" s="158">
        <v>1</v>
      </c>
      <c r="D162" s="158">
        <v>1502</v>
      </c>
      <c r="E162" s="158">
        <v>1520</v>
      </c>
      <c r="F162" s="158">
        <f aca="true" t="shared" si="3" ref="F162:F225">E162-D162-C162</f>
        <v>17</v>
      </c>
    </row>
    <row r="163" spans="1:6" s="150" customFormat="1" ht="18" customHeight="1">
      <c r="A163" s="156" t="s">
        <v>303</v>
      </c>
      <c r="B163" s="157" t="s">
        <v>304</v>
      </c>
      <c r="C163" s="158">
        <v>0</v>
      </c>
      <c r="D163" s="158">
        <v>170</v>
      </c>
      <c r="E163" s="158">
        <v>256</v>
      </c>
      <c r="F163" s="158">
        <f t="shared" si="3"/>
        <v>86</v>
      </c>
    </row>
    <row r="164" spans="1:6" s="150" customFormat="1" ht="18" customHeight="1">
      <c r="A164" s="156" t="s">
        <v>305</v>
      </c>
      <c r="B164" s="156" t="s">
        <v>306</v>
      </c>
      <c r="C164" s="158">
        <v>0</v>
      </c>
      <c r="D164" s="158">
        <v>170</v>
      </c>
      <c r="E164" s="158">
        <v>256</v>
      </c>
      <c r="F164" s="158">
        <f t="shared" si="3"/>
        <v>86</v>
      </c>
    </row>
    <row r="165" spans="1:6" s="150" customFormat="1" ht="18" customHeight="1">
      <c r="A165" s="156" t="s">
        <v>307</v>
      </c>
      <c r="B165" s="157" t="s">
        <v>308</v>
      </c>
      <c r="C165" s="158">
        <v>0</v>
      </c>
      <c r="D165" s="158">
        <v>1007</v>
      </c>
      <c r="E165" s="158">
        <v>1616</v>
      </c>
      <c r="F165" s="158">
        <f t="shared" si="3"/>
        <v>609</v>
      </c>
    </row>
    <row r="166" spans="1:6" s="150" customFormat="1" ht="18" customHeight="1">
      <c r="A166" s="156" t="s">
        <v>309</v>
      </c>
      <c r="B166" s="156" t="s">
        <v>310</v>
      </c>
      <c r="C166" s="158">
        <v>0</v>
      </c>
      <c r="D166" s="158">
        <v>1007</v>
      </c>
      <c r="E166" s="158">
        <v>1616</v>
      </c>
      <c r="F166" s="158">
        <f t="shared" si="3"/>
        <v>609</v>
      </c>
    </row>
    <row r="167" spans="1:6" s="150" customFormat="1" ht="18" customHeight="1">
      <c r="A167" s="156" t="s">
        <v>311</v>
      </c>
      <c r="B167" s="157" t="s">
        <v>312</v>
      </c>
      <c r="C167" s="158">
        <v>8</v>
      </c>
      <c r="D167" s="158">
        <v>180</v>
      </c>
      <c r="E167" s="158">
        <v>218</v>
      </c>
      <c r="F167" s="158">
        <f t="shared" si="3"/>
        <v>30</v>
      </c>
    </row>
    <row r="168" spans="1:6" s="150" customFormat="1" ht="18" customHeight="1">
      <c r="A168" s="156" t="s">
        <v>313</v>
      </c>
      <c r="B168" s="156" t="s">
        <v>314</v>
      </c>
      <c r="C168" s="158">
        <v>8</v>
      </c>
      <c r="D168" s="158">
        <v>180</v>
      </c>
      <c r="E168" s="158">
        <v>218</v>
      </c>
      <c r="F168" s="158">
        <f t="shared" si="3"/>
        <v>30</v>
      </c>
    </row>
    <row r="169" spans="1:6" s="150" customFormat="1" ht="18" customHeight="1">
      <c r="A169" s="156" t="s">
        <v>315</v>
      </c>
      <c r="B169" s="157" t="s">
        <v>316</v>
      </c>
      <c r="C169" s="158">
        <v>31895</v>
      </c>
      <c r="D169" s="158">
        <v>24946</v>
      </c>
      <c r="E169" s="158">
        <v>54467</v>
      </c>
      <c r="F169" s="158">
        <f t="shared" si="3"/>
        <v>-2374</v>
      </c>
    </row>
    <row r="170" spans="1:6" s="150" customFormat="1" ht="18" customHeight="1">
      <c r="A170" s="156" t="s">
        <v>317</v>
      </c>
      <c r="B170" s="157" t="s">
        <v>318</v>
      </c>
      <c r="C170" s="158">
        <v>0</v>
      </c>
      <c r="D170" s="158">
        <v>574</v>
      </c>
      <c r="E170" s="158">
        <v>589</v>
      </c>
      <c r="F170" s="158">
        <f t="shared" si="3"/>
        <v>15</v>
      </c>
    </row>
    <row r="171" spans="1:6" s="150" customFormat="1" ht="18" customHeight="1">
      <c r="A171" s="156" t="s">
        <v>319</v>
      </c>
      <c r="B171" s="156" t="s">
        <v>59</v>
      </c>
      <c r="C171" s="158">
        <v>0</v>
      </c>
      <c r="D171" s="158">
        <v>367</v>
      </c>
      <c r="E171" s="158">
        <v>465</v>
      </c>
      <c r="F171" s="158">
        <f t="shared" si="3"/>
        <v>98</v>
      </c>
    </row>
    <row r="172" spans="1:6" s="150" customFormat="1" ht="18" customHeight="1">
      <c r="A172" s="156" t="s">
        <v>320</v>
      </c>
      <c r="B172" s="156" t="s">
        <v>61</v>
      </c>
      <c r="C172" s="158">
        <v>0</v>
      </c>
      <c r="D172" s="158">
        <v>207</v>
      </c>
      <c r="E172" s="158">
        <v>124</v>
      </c>
      <c r="F172" s="158">
        <f t="shared" si="3"/>
        <v>-83</v>
      </c>
    </row>
    <row r="173" spans="1:6" s="150" customFormat="1" ht="18" customHeight="1">
      <c r="A173" s="156" t="s">
        <v>321</v>
      </c>
      <c r="B173" s="157" t="s">
        <v>322</v>
      </c>
      <c r="C173" s="158">
        <v>28855</v>
      </c>
      <c r="D173" s="158">
        <v>1370</v>
      </c>
      <c r="E173" s="158">
        <v>42422</v>
      </c>
      <c r="F173" s="158">
        <f t="shared" si="3"/>
        <v>12197</v>
      </c>
    </row>
    <row r="174" spans="1:6" s="150" customFormat="1" ht="18" customHeight="1">
      <c r="A174" s="156" t="s">
        <v>323</v>
      </c>
      <c r="B174" s="156" t="s">
        <v>324</v>
      </c>
      <c r="C174" s="158">
        <v>27</v>
      </c>
      <c r="D174" s="158">
        <v>0</v>
      </c>
      <c r="E174" s="158">
        <v>0</v>
      </c>
      <c r="F174" s="158">
        <f t="shared" si="3"/>
        <v>-27</v>
      </c>
    </row>
    <row r="175" spans="1:6" s="150" customFormat="1" ht="18" customHeight="1">
      <c r="A175" s="156" t="s">
        <v>325</v>
      </c>
      <c r="B175" s="156" t="s">
        <v>326</v>
      </c>
      <c r="C175" s="158">
        <v>28828</v>
      </c>
      <c r="D175" s="158">
        <v>1370</v>
      </c>
      <c r="E175" s="158">
        <v>42422</v>
      </c>
      <c r="F175" s="158">
        <f t="shared" si="3"/>
        <v>12224</v>
      </c>
    </row>
    <row r="176" spans="1:6" s="150" customFormat="1" ht="18" customHeight="1">
      <c r="A176" s="156" t="s">
        <v>327</v>
      </c>
      <c r="B176" s="157" t="s">
        <v>328</v>
      </c>
      <c r="C176" s="158">
        <v>1100</v>
      </c>
      <c r="D176" s="158">
        <v>0</v>
      </c>
      <c r="E176" s="158">
        <v>1227</v>
      </c>
      <c r="F176" s="158">
        <f t="shared" si="3"/>
        <v>127</v>
      </c>
    </row>
    <row r="177" spans="1:6" s="150" customFormat="1" ht="18" customHeight="1">
      <c r="A177" s="156" t="s">
        <v>329</v>
      </c>
      <c r="B177" s="156" t="s">
        <v>330</v>
      </c>
      <c r="C177" s="158">
        <v>0</v>
      </c>
      <c r="D177" s="158">
        <v>0</v>
      </c>
      <c r="E177" s="158">
        <v>27</v>
      </c>
      <c r="F177" s="158">
        <f t="shared" si="3"/>
        <v>27</v>
      </c>
    </row>
    <row r="178" spans="1:6" s="150" customFormat="1" ht="18" customHeight="1">
      <c r="A178" s="156" t="s">
        <v>331</v>
      </c>
      <c r="B178" s="156" t="s">
        <v>332</v>
      </c>
      <c r="C178" s="158">
        <v>1100</v>
      </c>
      <c r="D178" s="158">
        <v>0</v>
      </c>
      <c r="E178" s="158">
        <v>1100</v>
      </c>
      <c r="F178" s="158">
        <f t="shared" si="3"/>
        <v>0</v>
      </c>
    </row>
    <row r="179" spans="1:6" s="150" customFormat="1" ht="18" customHeight="1">
      <c r="A179" s="156" t="s">
        <v>333</v>
      </c>
      <c r="B179" s="156" t="s">
        <v>334</v>
      </c>
      <c r="C179" s="158">
        <v>0</v>
      </c>
      <c r="D179" s="158">
        <v>0</v>
      </c>
      <c r="E179" s="158">
        <v>100</v>
      </c>
      <c r="F179" s="158">
        <f t="shared" si="3"/>
        <v>100</v>
      </c>
    </row>
    <row r="180" spans="1:6" s="150" customFormat="1" ht="18" customHeight="1">
      <c r="A180" s="156" t="s">
        <v>335</v>
      </c>
      <c r="B180" s="157" t="s">
        <v>336</v>
      </c>
      <c r="C180" s="158">
        <v>0</v>
      </c>
      <c r="D180" s="158">
        <v>392</v>
      </c>
      <c r="E180" s="158">
        <v>350</v>
      </c>
      <c r="F180" s="158">
        <f t="shared" si="3"/>
        <v>-42</v>
      </c>
    </row>
    <row r="181" spans="1:6" s="150" customFormat="1" ht="18" customHeight="1">
      <c r="A181" s="156" t="s">
        <v>337</v>
      </c>
      <c r="B181" s="156" t="s">
        <v>338</v>
      </c>
      <c r="C181" s="158">
        <v>0</v>
      </c>
      <c r="D181" s="158">
        <v>150</v>
      </c>
      <c r="E181" s="158">
        <v>179</v>
      </c>
      <c r="F181" s="158">
        <f t="shared" si="3"/>
        <v>29</v>
      </c>
    </row>
    <row r="182" spans="1:6" s="150" customFormat="1" ht="18" customHeight="1">
      <c r="A182" s="156" t="s">
        <v>339</v>
      </c>
      <c r="B182" s="156" t="s">
        <v>340</v>
      </c>
      <c r="C182" s="158">
        <v>0</v>
      </c>
      <c r="D182" s="158">
        <v>242</v>
      </c>
      <c r="E182" s="158">
        <v>149</v>
      </c>
      <c r="F182" s="158">
        <f t="shared" si="3"/>
        <v>-93</v>
      </c>
    </row>
    <row r="183" spans="1:6" s="150" customFormat="1" ht="18" customHeight="1">
      <c r="A183" s="156" t="s">
        <v>341</v>
      </c>
      <c r="B183" s="156" t="s">
        <v>342</v>
      </c>
      <c r="C183" s="158">
        <v>0</v>
      </c>
      <c r="D183" s="158">
        <v>0</v>
      </c>
      <c r="E183" s="158">
        <v>22</v>
      </c>
      <c r="F183" s="158">
        <f t="shared" si="3"/>
        <v>22</v>
      </c>
    </row>
    <row r="184" spans="1:6" s="150" customFormat="1" ht="18" customHeight="1">
      <c r="A184" s="156" t="s">
        <v>343</v>
      </c>
      <c r="B184" s="157" t="s">
        <v>344</v>
      </c>
      <c r="C184" s="158">
        <v>0</v>
      </c>
      <c r="D184" s="158">
        <v>0</v>
      </c>
      <c r="E184" s="158">
        <v>50</v>
      </c>
      <c r="F184" s="158">
        <f t="shared" si="3"/>
        <v>50</v>
      </c>
    </row>
    <row r="185" spans="1:6" s="150" customFormat="1" ht="18" customHeight="1">
      <c r="A185" s="156" t="s">
        <v>345</v>
      </c>
      <c r="B185" s="156" t="s">
        <v>346</v>
      </c>
      <c r="C185" s="158">
        <v>0</v>
      </c>
      <c r="D185" s="158">
        <v>0</v>
      </c>
      <c r="E185" s="158">
        <v>50</v>
      </c>
      <c r="F185" s="158">
        <f t="shared" si="3"/>
        <v>50</v>
      </c>
    </row>
    <row r="186" spans="1:6" s="150" customFormat="1" ht="18" customHeight="1">
      <c r="A186" s="156" t="s">
        <v>347</v>
      </c>
      <c r="B186" s="157" t="s">
        <v>348</v>
      </c>
      <c r="C186" s="158">
        <v>1840</v>
      </c>
      <c r="D186" s="158">
        <v>0</v>
      </c>
      <c r="E186" s="158">
        <v>2640</v>
      </c>
      <c r="F186" s="158">
        <f t="shared" si="3"/>
        <v>800</v>
      </c>
    </row>
    <row r="187" spans="1:6" s="150" customFormat="1" ht="18" customHeight="1">
      <c r="A187" s="156" t="s">
        <v>349</v>
      </c>
      <c r="B187" s="156" t="s">
        <v>350</v>
      </c>
      <c r="C187" s="158">
        <v>1840</v>
      </c>
      <c r="D187" s="158">
        <v>0</v>
      </c>
      <c r="E187" s="158">
        <v>1840</v>
      </c>
      <c r="F187" s="158">
        <f t="shared" si="3"/>
        <v>0</v>
      </c>
    </row>
    <row r="188" spans="1:6" s="150" customFormat="1" ht="18" customHeight="1">
      <c r="A188" s="156" t="s">
        <v>351</v>
      </c>
      <c r="B188" s="156" t="s">
        <v>352</v>
      </c>
      <c r="C188" s="158">
        <v>0</v>
      </c>
      <c r="D188" s="158">
        <v>0</v>
      </c>
      <c r="E188" s="158">
        <v>800</v>
      </c>
      <c r="F188" s="158">
        <f t="shared" si="3"/>
        <v>800</v>
      </c>
    </row>
    <row r="189" spans="1:6" s="150" customFormat="1" ht="18" customHeight="1">
      <c r="A189" s="156" t="s">
        <v>353</v>
      </c>
      <c r="B189" s="157" t="s">
        <v>354</v>
      </c>
      <c r="C189" s="158">
        <v>100</v>
      </c>
      <c r="D189" s="158">
        <v>22610</v>
      </c>
      <c r="E189" s="158">
        <v>7189</v>
      </c>
      <c r="F189" s="158">
        <f t="shared" si="3"/>
        <v>-15521</v>
      </c>
    </row>
    <row r="190" spans="1:6" s="150" customFormat="1" ht="18" customHeight="1">
      <c r="A190" s="156" t="s">
        <v>355</v>
      </c>
      <c r="B190" s="156" t="s">
        <v>356</v>
      </c>
      <c r="C190" s="158">
        <v>100</v>
      </c>
      <c r="D190" s="158">
        <v>22610</v>
      </c>
      <c r="E190" s="158">
        <v>7189</v>
      </c>
      <c r="F190" s="158">
        <f t="shared" si="3"/>
        <v>-15521</v>
      </c>
    </row>
    <row r="191" spans="1:6" s="150" customFormat="1" ht="18" customHeight="1">
      <c r="A191" s="156" t="s">
        <v>357</v>
      </c>
      <c r="B191" s="157" t="s">
        <v>358</v>
      </c>
      <c r="C191" s="158">
        <v>677</v>
      </c>
      <c r="D191" s="158">
        <v>12531</v>
      </c>
      <c r="E191" s="158">
        <v>12334</v>
      </c>
      <c r="F191" s="158">
        <f t="shared" si="3"/>
        <v>-874</v>
      </c>
    </row>
    <row r="192" spans="1:6" s="150" customFormat="1" ht="18" customHeight="1">
      <c r="A192" s="156" t="s">
        <v>359</v>
      </c>
      <c r="B192" s="157" t="s">
        <v>360</v>
      </c>
      <c r="C192" s="158">
        <v>98</v>
      </c>
      <c r="D192" s="158">
        <v>7121</v>
      </c>
      <c r="E192" s="158">
        <v>6538</v>
      </c>
      <c r="F192" s="158">
        <f t="shared" si="3"/>
        <v>-681</v>
      </c>
    </row>
    <row r="193" spans="1:6" s="150" customFormat="1" ht="18" customHeight="1">
      <c r="A193" s="156" t="s">
        <v>361</v>
      </c>
      <c r="B193" s="156" t="s">
        <v>59</v>
      </c>
      <c r="C193" s="158">
        <v>0</v>
      </c>
      <c r="D193" s="158">
        <v>267</v>
      </c>
      <c r="E193" s="158">
        <v>351</v>
      </c>
      <c r="F193" s="158">
        <f t="shared" si="3"/>
        <v>84</v>
      </c>
    </row>
    <row r="194" spans="1:6" s="150" customFormat="1" ht="18" customHeight="1">
      <c r="A194" s="156" t="s">
        <v>362</v>
      </c>
      <c r="B194" s="156" t="s">
        <v>61</v>
      </c>
      <c r="C194" s="158">
        <v>0</v>
      </c>
      <c r="D194" s="158">
        <v>1475</v>
      </c>
      <c r="E194" s="158">
        <v>1246</v>
      </c>
      <c r="F194" s="158">
        <f t="shared" si="3"/>
        <v>-229</v>
      </c>
    </row>
    <row r="195" spans="1:6" s="150" customFormat="1" ht="18" customHeight="1">
      <c r="A195" s="156" t="s">
        <v>363</v>
      </c>
      <c r="B195" s="156" t="s">
        <v>364</v>
      </c>
      <c r="C195" s="158">
        <v>0</v>
      </c>
      <c r="D195" s="158">
        <v>615</v>
      </c>
      <c r="E195" s="158">
        <v>607</v>
      </c>
      <c r="F195" s="158">
        <f t="shared" si="3"/>
        <v>-8</v>
      </c>
    </row>
    <row r="196" spans="1:6" s="150" customFormat="1" ht="18" customHeight="1">
      <c r="A196" s="156" t="s">
        <v>365</v>
      </c>
      <c r="B196" s="156" t="s">
        <v>366</v>
      </c>
      <c r="C196" s="158">
        <v>0</v>
      </c>
      <c r="D196" s="158">
        <v>1031</v>
      </c>
      <c r="E196" s="158">
        <v>1207</v>
      </c>
      <c r="F196" s="158">
        <f t="shared" si="3"/>
        <v>176</v>
      </c>
    </row>
    <row r="197" spans="1:6" s="150" customFormat="1" ht="18" customHeight="1">
      <c r="A197" s="156" t="s">
        <v>367</v>
      </c>
      <c r="B197" s="156" t="s">
        <v>368</v>
      </c>
      <c r="C197" s="158">
        <v>0</v>
      </c>
      <c r="D197" s="158">
        <v>150</v>
      </c>
      <c r="E197" s="158">
        <v>150</v>
      </c>
      <c r="F197" s="158">
        <f t="shared" si="3"/>
        <v>0</v>
      </c>
    </row>
    <row r="198" spans="1:6" s="150" customFormat="1" ht="18" customHeight="1">
      <c r="A198" s="156" t="s">
        <v>369</v>
      </c>
      <c r="B198" s="156" t="s">
        <v>370</v>
      </c>
      <c r="C198" s="158">
        <v>48</v>
      </c>
      <c r="D198" s="158">
        <v>0</v>
      </c>
      <c r="E198" s="158">
        <v>144</v>
      </c>
      <c r="F198" s="158">
        <f t="shared" si="3"/>
        <v>96</v>
      </c>
    </row>
    <row r="199" spans="1:6" s="150" customFormat="1" ht="18" customHeight="1">
      <c r="A199" s="156" t="s">
        <v>371</v>
      </c>
      <c r="B199" s="156" t="s">
        <v>372</v>
      </c>
      <c r="C199" s="158">
        <v>0</v>
      </c>
      <c r="D199" s="158">
        <v>548</v>
      </c>
      <c r="E199" s="158">
        <v>652</v>
      </c>
      <c r="F199" s="158">
        <f t="shared" si="3"/>
        <v>104</v>
      </c>
    </row>
    <row r="200" spans="1:6" s="150" customFormat="1" ht="18" customHeight="1">
      <c r="A200" s="156" t="s">
        <v>373</v>
      </c>
      <c r="B200" s="156" t="s">
        <v>374</v>
      </c>
      <c r="C200" s="158">
        <v>50</v>
      </c>
      <c r="D200" s="158">
        <v>3035</v>
      </c>
      <c r="E200" s="158">
        <v>2181</v>
      </c>
      <c r="F200" s="158">
        <f t="shared" si="3"/>
        <v>-904</v>
      </c>
    </row>
    <row r="201" spans="1:6" s="150" customFormat="1" ht="18" customHeight="1">
      <c r="A201" s="156" t="s">
        <v>375</v>
      </c>
      <c r="B201" s="157" t="s">
        <v>376</v>
      </c>
      <c r="C201" s="158">
        <v>237</v>
      </c>
      <c r="D201" s="158">
        <v>568</v>
      </c>
      <c r="E201" s="158">
        <v>688</v>
      </c>
      <c r="F201" s="158">
        <f t="shared" si="3"/>
        <v>-117</v>
      </c>
    </row>
    <row r="202" spans="1:6" s="150" customFormat="1" ht="18" customHeight="1">
      <c r="A202" s="156" t="s">
        <v>377</v>
      </c>
      <c r="B202" s="156" t="s">
        <v>378</v>
      </c>
      <c r="C202" s="158">
        <v>194</v>
      </c>
      <c r="D202" s="158">
        <v>268</v>
      </c>
      <c r="E202" s="158">
        <v>345</v>
      </c>
      <c r="F202" s="158">
        <f t="shared" si="3"/>
        <v>-117</v>
      </c>
    </row>
    <row r="203" spans="1:6" s="150" customFormat="1" ht="18" customHeight="1">
      <c r="A203" s="156" t="s">
        <v>379</v>
      </c>
      <c r="B203" s="156" t="s">
        <v>380</v>
      </c>
      <c r="C203" s="158">
        <v>43</v>
      </c>
      <c r="D203" s="158">
        <v>0</v>
      </c>
      <c r="E203" s="158">
        <v>43</v>
      </c>
      <c r="F203" s="158">
        <f t="shared" si="3"/>
        <v>0</v>
      </c>
    </row>
    <row r="204" spans="1:6" s="150" customFormat="1" ht="18" customHeight="1">
      <c r="A204" s="156" t="s">
        <v>381</v>
      </c>
      <c r="B204" s="156" t="s">
        <v>382</v>
      </c>
      <c r="C204" s="158">
        <v>0</v>
      </c>
      <c r="D204" s="158">
        <v>300</v>
      </c>
      <c r="E204" s="158">
        <v>300</v>
      </c>
      <c r="F204" s="158">
        <f t="shared" si="3"/>
        <v>0</v>
      </c>
    </row>
    <row r="205" spans="1:6" s="150" customFormat="1" ht="18" customHeight="1">
      <c r="A205" s="156" t="s">
        <v>383</v>
      </c>
      <c r="B205" s="157" t="s">
        <v>384</v>
      </c>
      <c r="C205" s="158">
        <v>15</v>
      </c>
      <c r="D205" s="158">
        <v>390</v>
      </c>
      <c r="E205" s="158">
        <v>483</v>
      </c>
      <c r="F205" s="158">
        <f t="shared" si="3"/>
        <v>78</v>
      </c>
    </row>
    <row r="206" spans="1:6" s="150" customFormat="1" ht="18" customHeight="1">
      <c r="A206" s="156" t="s">
        <v>385</v>
      </c>
      <c r="B206" s="156" t="s">
        <v>61</v>
      </c>
      <c r="C206" s="158">
        <v>0</v>
      </c>
      <c r="D206" s="158">
        <v>95</v>
      </c>
      <c r="E206" s="158">
        <v>86</v>
      </c>
      <c r="F206" s="158">
        <f t="shared" si="3"/>
        <v>-9</v>
      </c>
    </row>
    <row r="207" spans="1:6" s="150" customFormat="1" ht="18" customHeight="1">
      <c r="A207" s="156" t="s">
        <v>386</v>
      </c>
      <c r="B207" s="156" t="s">
        <v>387</v>
      </c>
      <c r="C207" s="158">
        <v>15</v>
      </c>
      <c r="D207" s="158">
        <v>295</v>
      </c>
      <c r="E207" s="158">
        <v>347</v>
      </c>
      <c r="F207" s="158">
        <f t="shared" si="3"/>
        <v>37</v>
      </c>
    </row>
    <row r="208" spans="1:6" s="150" customFormat="1" ht="18" customHeight="1">
      <c r="A208" s="156" t="s">
        <v>388</v>
      </c>
      <c r="B208" s="156" t="s">
        <v>389</v>
      </c>
      <c r="C208" s="158">
        <v>0</v>
      </c>
      <c r="D208" s="158">
        <v>0</v>
      </c>
      <c r="E208" s="158">
        <v>50</v>
      </c>
      <c r="F208" s="158">
        <f t="shared" si="3"/>
        <v>50</v>
      </c>
    </row>
    <row r="209" spans="1:6" s="150" customFormat="1" ht="18" customHeight="1">
      <c r="A209" s="156" t="s">
        <v>390</v>
      </c>
      <c r="B209" s="157" t="s">
        <v>391</v>
      </c>
      <c r="C209" s="158">
        <v>1</v>
      </c>
      <c r="D209" s="158">
        <v>2007</v>
      </c>
      <c r="E209" s="158">
        <v>1911</v>
      </c>
      <c r="F209" s="158">
        <f t="shared" si="3"/>
        <v>-97</v>
      </c>
    </row>
    <row r="210" spans="1:6" s="150" customFormat="1" ht="18" customHeight="1">
      <c r="A210" s="156" t="s">
        <v>392</v>
      </c>
      <c r="B210" s="156" t="s">
        <v>393</v>
      </c>
      <c r="C210" s="158">
        <v>1</v>
      </c>
      <c r="D210" s="158">
        <v>2007</v>
      </c>
      <c r="E210" s="158">
        <v>1898</v>
      </c>
      <c r="F210" s="158">
        <f t="shared" si="3"/>
        <v>-110</v>
      </c>
    </row>
    <row r="211" spans="1:6" s="150" customFormat="1" ht="18" customHeight="1">
      <c r="A211" s="156" t="s">
        <v>394</v>
      </c>
      <c r="B211" s="156" t="s">
        <v>395</v>
      </c>
      <c r="C211" s="158">
        <v>0</v>
      </c>
      <c r="D211" s="158">
        <v>0</v>
      </c>
      <c r="E211" s="158">
        <v>13</v>
      </c>
      <c r="F211" s="158">
        <f t="shared" si="3"/>
        <v>13</v>
      </c>
    </row>
    <row r="212" spans="1:6" s="150" customFormat="1" ht="18" customHeight="1">
      <c r="A212" s="156" t="s">
        <v>396</v>
      </c>
      <c r="B212" s="157" t="s">
        <v>397</v>
      </c>
      <c r="C212" s="158">
        <v>0</v>
      </c>
      <c r="D212" s="158">
        <v>1245</v>
      </c>
      <c r="E212" s="158">
        <v>1245</v>
      </c>
      <c r="F212" s="158">
        <f t="shared" si="3"/>
        <v>0</v>
      </c>
    </row>
    <row r="213" spans="1:6" s="150" customFormat="1" ht="18" customHeight="1">
      <c r="A213" s="156" t="s">
        <v>398</v>
      </c>
      <c r="B213" s="156" t="s">
        <v>399</v>
      </c>
      <c r="C213" s="158">
        <v>0</v>
      </c>
      <c r="D213" s="158">
        <v>1245</v>
      </c>
      <c r="E213" s="158">
        <v>1245</v>
      </c>
      <c r="F213" s="158">
        <f t="shared" si="3"/>
        <v>0</v>
      </c>
    </row>
    <row r="214" spans="1:6" s="150" customFormat="1" ht="18" customHeight="1">
      <c r="A214" s="156" t="s">
        <v>400</v>
      </c>
      <c r="B214" s="157" t="s">
        <v>401</v>
      </c>
      <c r="C214" s="158">
        <v>326</v>
      </c>
      <c r="D214" s="158">
        <v>1200</v>
      </c>
      <c r="E214" s="158">
        <v>1469</v>
      </c>
      <c r="F214" s="158">
        <f t="shared" si="3"/>
        <v>-57</v>
      </c>
    </row>
    <row r="215" spans="1:6" s="150" customFormat="1" ht="18" customHeight="1">
      <c r="A215" s="156" t="s">
        <v>402</v>
      </c>
      <c r="B215" s="156" t="s">
        <v>403</v>
      </c>
      <c r="C215" s="158">
        <v>64</v>
      </c>
      <c r="D215" s="158">
        <v>0</v>
      </c>
      <c r="E215" s="158">
        <v>64</v>
      </c>
      <c r="F215" s="158">
        <f t="shared" si="3"/>
        <v>0</v>
      </c>
    </row>
    <row r="216" spans="1:6" s="150" customFormat="1" ht="18" customHeight="1">
      <c r="A216" s="156" t="s">
        <v>404</v>
      </c>
      <c r="B216" s="156" t="s">
        <v>405</v>
      </c>
      <c r="C216" s="158">
        <v>5</v>
      </c>
      <c r="D216" s="158">
        <v>0</v>
      </c>
      <c r="E216" s="158">
        <v>179</v>
      </c>
      <c r="F216" s="158">
        <f t="shared" si="3"/>
        <v>174</v>
      </c>
    </row>
    <row r="217" spans="1:6" s="150" customFormat="1" ht="18" customHeight="1">
      <c r="A217" s="156" t="s">
        <v>406</v>
      </c>
      <c r="B217" s="156" t="s">
        <v>407</v>
      </c>
      <c r="C217" s="158">
        <v>257</v>
      </c>
      <c r="D217" s="158">
        <v>1200</v>
      </c>
      <c r="E217" s="158">
        <v>1226</v>
      </c>
      <c r="F217" s="158">
        <f t="shared" si="3"/>
        <v>-231</v>
      </c>
    </row>
    <row r="218" spans="1:6" s="150" customFormat="1" ht="18" customHeight="1">
      <c r="A218" s="156" t="s">
        <v>408</v>
      </c>
      <c r="B218" s="157" t="s">
        <v>409</v>
      </c>
      <c r="C218" s="158">
        <v>1688</v>
      </c>
      <c r="D218" s="158">
        <v>119212</v>
      </c>
      <c r="E218" s="158">
        <v>119211</v>
      </c>
      <c r="F218" s="158">
        <f t="shared" si="3"/>
        <v>-1689</v>
      </c>
    </row>
    <row r="219" spans="1:6" s="150" customFormat="1" ht="18" customHeight="1">
      <c r="A219" s="156" t="s">
        <v>410</v>
      </c>
      <c r="B219" s="157" t="s">
        <v>411</v>
      </c>
      <c r="C219" s="158">
        <v>738</v>
      </c>
      <c r="D219" s="158">
        <v>14922</v>
      </c>
      <c r="E219" s="158">
        <v>20120</v>
      </c>
      <c r="F219" s="158">
        <f t="shared" si="3"/>
        <v>4460</v>
      </c>
    </row>
    <row r="220" spans="1:6" s="150" customFormat="1" ht="18" customHeight="1">
      <c r="A220" s="156" t="s">
        <v>412</v>
      </c>
      <c r="B220" s="156" t="s">
        <v>59</v>
      </c>
      <c r="C220" s="158">
        <v>0</v>
      </c>
      <c r="D220" s="158">
        <v>1996</v>
      </c>
      <c r="E220" s="158">
        <v>2670</v>
      </c>
      <c r="F220" s="158">
        <f t="shared" si="3"/>
        <v>674</v>
      </c>
    </row>
    <row r="221" spans="1:6" s="150" customFormat="1" ht="18" customHeight="1">
      <c r="A221" s="156" t="s">
        <v>413</v>
      </c>
      <c r="B221" s="156" t="s">
        <v>61</v>
      </c>
      <c r="C221" s="158">
        <v>0</v>
      </c>
      <c r="D221" s="158">
        <v>904</v>
      </c>
      <c r="E221" s="158">
        <v>711</v>
      </c>
      <c r="F221" s="158">
        <f t="shared" si="3"/>
        <v>-193</v>
      </c>
    </row>
    <row r="222" spans="1:6" s="150" customFormat="1" ht="18" customHeight="1">
      <c r="A222" s="156" t="s">
        <v>414</v>
      </c>
      <c r="B222" s="156" t="s">
        <v>415</v>
      </c>
      <c r="C222" s="158">
        <v>0</v>
      </c>
      <c r="D222" s="158">
        <v>111</v>
      </c>
      <c r="E222" s="158">
        <v>125</v>
      </c>
      <c r="F222" s="158">
        <f t="shared" si="3"/>
        <v>14</v>
      </c>
    </row>
    <row r="223" spans="1:6" s="150" customFormat="1" ht="18" customHeight="1">
      <c r="A223" s="156" t="s">
        <v>416</v>
      </c>
      <c r="B223" s="156" t="s">
        <v>417</v>
      </c>
      <c r="C223" s="158">
        <v>0</v>
      </c>
      <c r="D223" s="158">
        <v>361</v>
      </c>
      <c r="E223" s="158">
        <v>255</v>
      </c>
      <c r="F223" s="158">
        <f t="shared" si="3"/>
        <v>-106</v>
      </c>
    </row>
    <row r="224" spans="1:6" s="150" customFormat="1" ht="18" customHeight="1">
      <c r="A224" s="156" t="s">
        <v>418</v>
      </c>
      <c r="B224" s="156" t="s">
        <v>419</v>
      </c>
      <c r="C224" s="158">
        <v>5</v>
      </c>
      <c r="D224" s="158">
        <v>0</v>
      </c>
      <c r="E224" s="158">
        <v>5</v>
      </c>
      <c r="F224" s="158">
        <f t="shared" si="3"/>
        <v>0</v>
      </c>
    </row>
    <row r="225" spans="1:6" s="150" customFormat="1" ht="18" customHeight="1">
      <c r="A225" s="156" t="s">
        <v>420</v>
      </c>
      <c r="B225" s="156" t="s">
        <v>421</v>
      </c>
      <c r="C225" s="158">
        <v>0</v>
      </c>
      <c r="D225" s="158">
        <v>386</v>
      </c>
      <c r="E225" s="158">
        <v>386</v>
      </c>
      <c r="F225" s="158">
        <f t="shared" si="3"/>
        <v>0</v>
      </c>
    </row>
    <row r="226" spans="1:6" s="150" customFormat="1" ht="18" customHeight="1">
      <c r="A226" s="156" t="s">
        <v>422</v>
      </c>
      <c r="B226" s="156" t="s">
        <v>423</v>
      </c>
      <c r="C226" s="158">
        <v>0</v>
      </c>
      <c r="D226" s="158">
        <v>21</v>
      </c>
      <c r="E226" s="158">
        <v>21</v>
      </c>
      <c r="F226" s="158">
        <f aca="true" t="shared" si="4" ref="F226:F289">E226-D226-C226</f>
        <v>0</v>
      </c>
    </row>
    <row r="227" spans="1:6" s="150" customFormat="1" ht="18" customHeight="1">
      <c r="A227" s="156" t="s">
        <v>424</v>
      </c>
      <c r="B227" s="156" t="s">
        <v>425</v>
      </c>
      <c r="C227" s="158">
        <v>0</v>
      </c>
      <c r="D227" s="158">
        <v>350</v>
      </c>
      <c r="E227" s="158">
        <v>2</v>
      </c>
      <c r="F227" s="158">
        <f t="shared" si="4"/>
        <v>-348</v>
      </c>
    </row>
    <row r="228" spans="1:6" s="150" customFormat="1" ht="18" customHeight="1">
      <c r="A228" s="156" t="s">
        <v>426</v>
      </c>
      <c r="B228" s="156" t="s">
        <v>427</v>
      </c>
      <c r="C228" s="158">
        <v>681</v>
      </c>
      <c r="D228" s="158">
        <v>10493</v>
      </c>
      <c r="E228" s="158">
        <v>15554</v>
      </c>
      <c r="F228" s="158">
        <f t="shared" si="4"/>
        <v>4380</v>
      </c>
    </row>
    <row r="229" spans="1:6" s="150" customFormat="1" ht="18" customHeight="1">
      <c r="A229" s="156" t="s">
        <v>428</v>
      </c>
      <c r="B229" s="156" t="s">
        <v>67</v>
      </c>
      <c r="C229" s="158">
        <v>0</v>
      </c>
      <c r="D229" s="158">
        <v>214</v>
      </c>
      <c r="E229" s="158">
        <v>270</v>
      </c>
      <c r="F229" s="158">
        <f t="shared" si="4"/>
        <v>56</v>
      </c>
    </row>
    <row r="230" spans="1:6" s="150" customFormat="1" ht="18" customHeight="1">
      <c r="A230" s="156" t="s">
        <v>429</v>
      </c>
      <c r="B230" s="156" t="s">
        <v>430</v>
      </c>
      <c r="C230" s="158">
        <v>52</v>
      </c>
      <c r="D230" s="158">
        <v>86</v>
      </c>
      <c r="E230" s="158">
        <v>121</v>
      </c>
      <c r="F230" s="158">
        <f t="shared" si="4"/>
        <v>-17</v>
      </c>
    </row>
    <row r="231" spans="1:6" s="150" customFormat="1" ht="18" customHeight="1">
      <c r="A231" s="156" t="s">
        <v>431</v>
      </c>
      <c r="B231" s="157" t="s">
        <v>432</v>
      </c>
      <c r="C231" s="158">
        <v>7</v>
      </c>
      <c r="D231" s="158">
        <v>10461</v>
      </c>
      <c r="E231" s="158">
        <v>10122</v>
      </c>
      <c r="F231" s="158">
        <f t="shared" si="4"/>
        <v>-346</v>
      </c>
    </row>
    <row r="232" spans="1:6" s="150" customFormat="1" ht="18" customHeight="1">
      <c r="A232" s="156" t="s">
        <v>433</v>
      </c>
      <c r="B232" s="156" t="s">
        <v>59</v>
      </c>
      <c r="C232" s="158">
        <v>0</v>
      </c>
      <c r="D232" s="158">
        <v>423</v>
      </c>
      <c r="E232" s="158">
        <v>557</v>
      </c>
      <c r="F232" s="158">
        <f t="shared" si="4"/>
        <v>134</v>
      </c>
    </row>
    <row r="233" spans="1:6" s="150" customFormat="1" ht="18" customHeight="1">
      <c r="A233" s="156" t="s">
        <v>434</v>
      </c>
      <c r="B233" s="156" t="s">
        <v>435</v>
      </c>
      <c r="C233" s="158">
        <v>0</v>
      </c>
      <c r="D233" s="158">
        <v>424</v>
      </c>
      <c r="E233" s="158">
        <v>491</v>
      </c>
      <c r="F233" s="158">
        <f t="shared" si="4"/>
        <v>67</v>
      </c>
    </row>
    <row r="234" spans="1:6" s="150" customFormat="1" ht="18" customHeight="1">
      <c r="A234" s="156" t="s">
        <v>436</v>
      </c>
      <c r="B234" s="156" t="s">
        <v>437</v>
      </c>
      <c r="C234" s="158">
        <v>0</v>
      </c>
      <c r="D234" s="158">
        <v>34</v>
      </c>
      <c r="E234" s="158">
        <v>55</v>
      </c>
      <c r="F234" s="158">
        <f t="shared" si="4"/>
        <v>21</v>
      </c>
    </row>
    <row r="235" spans="1:6" s="150" customFormat="1" ht="18" customHeight="1">
      <c r="A235" s="156" t="s">
        <v>438</v>
      </c>
      <c r="B235" s="156" t="s">
        <v>439</v>
      </c>
      <c r="C235" s="158">
        <v>0</v>
      </c>
      <c r="D235" s="158">
        <v>8566</v>
      </c>
      <c r="E235" s="158">
        <v>8002</v>
      </c>
      <c r="F235" s="158">
        <f t="shared" si="4"/>
        <v>-564</v>
      </c>
    </row>
    <row r="236" spans="1:6" s="150" customFormat="1" ht="18" customHeight="1">
      <c r="A236" s="156" t="s">
        <v>440</v>
      </c>
      <c r="B236" s="156" t="s">
        <v>441</v>
      </c>
      <c r="C236" s="158">
        <v>7</v>
      </c>
      <c r="D236" s="158">
        <v>1014</v>
      </c>
      <c r="E236" s="158">
        <v>1017</v>
      </c>
      <c r="F236" s="158">
        <f t="shared" si="4"/>
        <v>-4</v>
      </c>
    </row>
    <row r="237" spans="1:6" s="150" customFormat="1" ht="18" customHeight="1">
      <c r="A237" s="156" t="s">
        <v>442</v>
      </c>
      <c r="B237" s="157" t="s">
        <v>443</v>
      </c>
      <c r="C237" s="158">
        <v>0</v>
      </c>
      <c r="D237" s="158">
        <v>38651</v>
      </c>
      <c r="E237" s="158">
        <v>39241</v>
      </c>
      <c r="F237" s="158">
        <f t="shared" si="4"/>
        <v>590</v>
      </c>
    </row>
    <row r="238" spans="1:6" s="150" customFormat="1" ht="18" customHeight="1">
      <c r="A238" s="156" t="s">
        <v>444</v>
      </c>
      <c r="B238" s="156" t="s">
        <v>445</v>
      </c>
      <c r="C238" s="158">
        <v>0</v>
      </c>
      <c r="D238" s="158">
        <v>1404</v>
      </c>
      <c r="E238" s="158">
        <v>1655</v>
      </c>
      <c r="F238" s="158">
        <f t="shared" si="4"/>
        <v>251</v>
      </c>
    </row>
    <row r="239" spans="1:6" s="150" customFormat="1" ht="18" customHeight="1">
      <c r="A239" s="156" t="s">
        <v>446</v>
      </c>
      <c r="B239" s="156" t="s">
        <v>447</v>
      </c>
      <c r="C239" s="158">
        <v>0</v>
      </c>
      <c r="D239" s="158">
        <v>1166</v>
      </c>
      <c r="E239" s="158">
        <v>1190</v>
      </c>
      <c r="F239" s="158">
        <f t="shared" si="4"/>
        <v>24</v>
      </c>
    </row>
    <row r="240" spans="1:6" s="150" customFormat="1" ht="18" customHeight="1">
      <c r="A240" s="156" t="s">
        <v>448</v>
      </c>
      <c r="B240" s="156" t="s">
        <v>449</v>
      </c>
      <c r="C240" s="158">
        <v>0</v>
      </c>
      <c r="D240" s="158">
        <v>7054</v>
      </c>
      <c r="E240" s="158">
        <v>7201</v>
      </c>
      <c r="F240" s="158">
        <f t="shared" si="4"/>
        <v>147</v>
      </c>
    </row>
    <row r="241" spans="1:6" s="150" customFormat="1" ht="18" customHeight="1">
      <c r="A241" s="156" t="s">
        <v>450</v>
      </c>
      <c r="B241" s="156" t="s">
        <v>451</v>
      </c>
      <c r="C241" s="158">
        <v>0</v>
      </c>
      <c r="D241" s="158">
        <v>3527</v>
      </c>
      <c r="E241" s="158">
        <v>3695</v>
      </c>
      <c r="F241" s="158">
        <f t="shared" si="4"/>
        <v>168</v>
      </c>
    </row>
    <row r="242" spans="1:6" s="150" customFormat="1" ht="18" customHeight="1">
      <c r="A242" s="156" t="s">
        <v>452</v>
      </c>
      <c r="B242" s="156" t="s">
        <v>453</v>
      </c>
      <c r="C242" s="158">
        <v>0</v>
      </c>
      <c r="D242" s="158">
        <v>25500</v>
      </c>
      <c r="E242" s="158">
        <v>25500</v>
      </c>
      <c r="F242" s="158">
        <f t="shared" si="4"/>
        <v>0</v>
      </c>
    </row>
    <row r="243" spans="1:6" s="150" customFormat="1" ht="18" customHeight="1">
      <c r="A243" s="156" t="s">
        <v>454</v>
      </c>
      <c r="B243" s="157" t="s">
        <v>455</v>
      </c>
      <c r="C243" s="158">
        <v>41</v>
      </c>
      <c r="D243" s="158">
        <v>5219</v>
      </c>
      <c r="E243" s="158">
        <v>3065</v>
      </c>
      <c r="F243" s="158">
        <f t="shared" si="4"/>
        <v>-2195</v>
      </c>
    </row>
    <row r="244" spans="1:6" s="150" customFormat="1" ht="18" customHeight="1">
      <c r="A244" s="156" t="s">
        <v>456</v>
      </c>
      <c r="B244" s="156" t="s">
        <v>457</v>
      </c>
      <c r="C244" s="158">
        <v>0</v>
      </c>
      <c r="D244" s="158">
        <v>135</v>
      </c>
      <c r="E244" s="158">
        <v>59</v>
      </c>
      <c r="F244" s="158">
        <f t="shared" si="4"/>
        <v>-76</v>
      </c>
    </row>
    <row r="245" spans="1:6" s="150" customFormat="1" ht="18" customHeight="1">
      <c r="A245" s="156" t="s">
        <v>458</v>
      </c>
      <c r="B245" s="156" t="s">
        <v>459</v>
      </c>
      <c r="C245" s="158">
        <v>41</v>
      </c>
      <c r="D245" s="158">
        <v>5084</v>
      </c>
      <c r="E245" s="158">
        <v>3006</v>
      </c>
      <c r="F245" s="158">
        <f t="shared" si="4"/>
        <v>-2119</v>
      </c>
    </row>
    <row r="246" spans="1:6" s="150" customFormat="1" ht="18" customHeight="1">
      <c r="A246" s="156" t="s">
        <v>460</v>
      </c>
      <c r="B246" s="157" t="s">
        <v>461</v>
      </c>
      <c r="C246" s="158">
        <v>194</v>
      </c>
      <c r="D246" s="158">
        <v>7116</v>
      </c>
      <c r="E246" s="158">
        <v>5099</v>
      </c>
      <c r="F246" s="158">
        <f t="shared" si="4"/>
        <v>-2211</v>
      </c>
    </row>
    <row r="247" spans="1:6" s="150" customFormat="1" ht="18" customHeight="1">
      <c r="A247" s="156" t="s">
        <v>462</v>
      </c>
      <c r="B247" s="156" t="s">
        <v>463</v>
      </c>
      <c r="C247" s="158">
        <v>2</v>
      </c>
      <c r="D247" s="158">
        <v>1180</v>
      </c>
      <c r="E247" s="158">
        <v>444</v>
      </c>
      <c r="F247" s="158">
        <f t="shared" si="4"/>
        <v>-738</v>
      </c>
    </row>
    <row r="248" spans="1:6" s="150" customFormat="1" ht="18" customHeight="1">
      <c r="A248" s="156" t="s">
        <v>464</v>
      </c>
      <c r="B248" s="156" t="s">
        <v>465</v>
      </c>
      <c r="C248" s="158">
        <v>12</v>
      </c>
      <c r="D248" s="158">
        <v>995</v>
      </c>
      <c r="E248" s="158">
        <v>921</v>
      </c>
      <c r="F248" s="158">
        <f t="shared" si="4"/>
        <v>-86</v>
      </c>
    </row>
    <row r="249" spans="1:6" s="150" customFormat="1" ht="18" customHeight="1">
      <c r="A249" s="156" t="s">
        <v>466</v>
      </c>
      <c r="B249" s="156" t="s">
        <v>467</v>
      </c>
      <c r="C249" s="158">
        <v>16</v>
      </c>
      <c r="D249" s="158">
        <v>902</v>
      </c>
      <c r="E249" s="158">
        <v>740</v>
      </c>
      <c r="F249" s="158">
        <f t="shared" si="4"/>
        <v>-178</v>
      </c>
    </row>
    <row r="250" spans="1:6" s="150" customFormat="1" ht="18" customHeight="1">
      <c r="A250" s="156" t="s">
        <v>468</v>
      </c>
      <c r="B250" s="156" t="s">
        <v>469</v>
      </c>
      <c r="C250" s="158">
        <v>0</v>
      </c>
      <c r="D250" s="158">
        <v>2613</v>
      </c>
      <c r="E250" s="158">
        <v>1613</v>
      </c>
      <c r="F250" s="158">
        <f t="shared" si="4"/>
        <v>-1000</v>
      </c>
    </row>
    <row r="251" spans="1:6" s="150" customFormat="1" ht="18" customHeight="1">
      <c r="A251" s="156" t="s">
        <v>470</v>
      </c>
      <c r="B251" s="156" t="s">
        <v>471</v>
      </c>
      <c r="C251" s="158">
        <v>62</v>
      </c>
      <c r="D251" s="158">
        <v>1357</v>
      </c>
      <c r="E251" s="158">
        <v>1249</v>
      </c>
      <c r="F251" s="158">
        <f t="shared" si="4"/>
        <v>-170</v>
      </c>
    </row>
    <row r="252" spans="1:6" s="150" customFormat="1" ht="18" customHeight="1">
      <c r="A252" s="156" t="s">
        <v>472</v>
      </c>
      <c r="B252" s="156" t="s">
        <v>473</v>
      </c>
      <c r="C252" s="158">
        <v>102</v>
      </c>
      <c r="D252" s="158">
        <v>69</v>
      </c>
      <c r="E252" s="158">
        <v>132</v>
      </c>
      <c r="F252" s="158">
        <f t="shared" si="4"/>
        <v>-39</v>
      </c>
    </row>
    <row r="253" spans="1:6" s="150" customFormat="1" ht="18" customHeight="1">
      <c r="A253" s="156" t="s">
        <v>474</v>
      </c>
      <c r="B253" s="157" t="s">
        <v>475</v>
      </c>
      <c r="C253" s="158">
        <v>549</v>
      </c>
      <c r="D253" s="158">
        <v>2728</v>
      </c>
      <c r="E253" s="158">
        <v>2152</v>
      </c>
      <c r="F253" s="158">
        <f t="shared" si="4"/>
        <v>-1125</v>
      </c>
    </row>
    <row r="254" spans="1:6" s="150" customFormat="1" ht="18" customHeight="1">
      <c r="A254" s="156" t="s">
        <v>476</v>
      </c>
      <c r="B254" s="156" t="s">
        <v>477</v>
      </c>
      <c r="C254" s="158">
        <v>422</v>
      </c>
      <c r="D254" s="158">
        <v>2042</v>
      </c>
      <c r="E254" s="158">
        <v>1555</v>
      </c>
      <c r="F254" s="158">
        <f t="shared" si="4"/>
        <v>-909</v>
      </c>
    </row>
    <row r="255" spans="1:6" s="150" customFormat="1" ht="18" customHeight="1">
      <c r="A255" s="156" t="s">
        <v>478</v>
      </c>
      <c r="B255" s="156" t="s">
        <v>479</v>
      </c>
      <c r="C255" s="158">
        <v>11</v>
      </c>
      <c r="D255" s="158">
        <v>219</v>
      </c>
      <c r="E255" s="158">
        <v>182</v>
      </c>
      <c r="F255" s="158">
        <f t="shared" si="4"/>
        <v>-48</v>
      </c>
    </row>
    <row r="256" spans="1:6" s="150" customFormat="1" ht="18" customHeight="1">
      <c r="A256" s="156" t="s">
        <v>480</v>
      </c>
      <c r="B256" s="156" t="s">
        <v>481</v>
      </c>
      <c r="C256" s="158">
        <v>44</v>
      </c>
      <c r="D256" s="158">
        <v>0</v>
      </c>
      <c r="E256" s="158">
        <v>57</v>
      </c>
      <c r="F256" s="158">
        <f t="shared" si="4"/>
        <v>13</v>
      </c>
    </row>
    <row r="257" spans="1:6" s="150" customFormat="1" ht="18" customHeight="1">
      <c r="A257" s="156" t="s">
        <v>482</v>
      </c>
      <c r="B257" s="156" t="s">
        <v>483</v>
      </c>
      <c r="C257" s="158">
        <v>72</v>
      </c>
      <c r="D257" s="158">
        <v>72</v>
      </c>
      <c r="E257" s="158">
        <v>80</v>
      </c>
      <c r="F257" s="158">
        <f t="shared" si="4"/>
        <v>-64</v>
      </c>
    </row>
    <row r="258" spans="1:6" s="150" customFormat="1" ht="18" customHeight="1">
      <c r="A258" s="156" t="s">
        <v>484</v>
      </c>
      <c r="B258" s="156" t="s">
        <v>485</v>
      </c>
      <c r="C258" s="158">
        <v>0</v>
      </c>
      <c r="D258" s="158">
        <v>395</v>
      </c>
      <c r="E258" s="158">
        <v>278</v>
      </c>
      <c r="F258" s="158">
        <f t="shared" si="4"/>
        <v>-117</v>
      </c>
    </row>
    <row r="259" spans="1:6" s="150" customFormat="1" ht="18" customHeight="1">
      <c r="A259" s="156" t="s">
        <v>486</v>
      </c>
      <c r="B259" s="157" t="s">
        <v>487</v>
      </c>
      <c r="C259" s="158">
        <v>83</v>
      </c>
      <c r="D259" s="158">
        <v>8944</v>
      </c>
      <c r="E259" s="158">
        <v>7832</v>
      </c>
      <c r="F259" s="158">
        <f t="shared" si="4"/>
        <v>-1195</v>
      </c>
    </row>
    <row r="260" spans="1:6" s="150" customFormat="1" ht="18" customHeight="1">
      <c r="A260" s="156" t="s">
        <v>488</v>
      </c>
      <c r="B260" s="156" t="s">
        <v>489</v>
      </c>
      <c r="C260" s="158">
        <v>0</v>
      </c>
      <c r="D260" s="158">
        <v>329</v>
      </c>
      <c r="E260" s="158">
        <v>266</v>
      </c>
      <c r="F260" s="158">
        <f t="shared" si="4"/>
        <v>-63</v>
      </c>
    </row>
    <row r="261" spans="1:6" s="150" customFormat="1" ht="18" customHeight="1">
      <c r="A261" s="156" t="s">
        <v>490</v>
      </c>
      <c r="B261" s="156" t="s">
        <v>491</v>
      </c>
      <c r="C261" s="158">
        <v>0</v>
      </c>
      <c r="D261" s="158">
        <v>1805</v>
      </c>
      <c r="E261" s="158">
        <v>1975</v>
      </c>
      <c r="F261" s="158">
        <f t="shared" si="4"/>
        <v>170</v>
      </c>
    </row>
    <row r="262" spans="1:6" s="150" customFormat="1" ht="18" customHeight="1">
      <c r="A262" s="156" t="s">
        <v>492</v>
      </c>
      <c r="B262" s="156" t="s">
        <v>493</v>
      </c>
      <c r="C262" s="158">
        <v>0</v>
      </c>
      <c r="D262" s="158">
        <v>812</v>
      </c>
      <c r="E262" s="158">
        <v>797</v>
      </c>
      <c r="F262" s="158">
        <f t="shared" si="4"/>
        <v>-15</v>
      </c>
    </row>
    <row r="263" spans="1:6" s="150" customFormat="1" ht="18" customHeight="1">
      <c r="A263" s="156" t="s">
        <v>494</v>
      </c>
      <c r="B263" s="156" t="s">
        <v>495</v>
      </c>
      <c r="C263" s="158">
        <v>83</v>
      </c>
      <c r="D263" s="158">
        <v>5998</v>
      </c>
      <c r="E263" s="158">
        <v>4794</v>
      </c>
      <c r="F263" s="158">
        <f t="shared" si="4"/>
        <v>-1287</v>
      </c>
    </row>
    <row r="264" spans="1:6" s="150" customFormat="1" ht="18" customHeight="1">
      <c r="A264" s="156" t="s">
        <v>496</v>
      </c>
      <c r="B264" s="157" t="s">
        <v>497</v>
      </c>
      <c r="C264" s="158">
        <v>69</v>
      </c>
      <c r="D264" s="158">
        <v>8750</v>
      </c>
      <c r="E264" s="158">
        <v>8383</v>
      </c>
      <c r="F264" s="158">
        <f t="shared" si="4"/>
        <v>-436</v>
      </c>
    </row>
    <row r="265" spans="1:6" s="150" customFormat="1" ht="18" customHeight="1">
      <c r="A265" s="156" t="s">
        <v>498</v>
      </c>
      <c r="B265" s="156" t="s">
        <v>59</v>
      </c>
      <c r="C265" s="158">
        <v>0</v>
      </c>
      <c r="D265" s="158">
        <v>210</v>
      </c>
      <c r="E265" s="158">
        <v>281</v>
      </c>
      <c r="F265" s="158">
        <f t="shared" si="4"/>
        <v>71</v>
      </c>
    </row>
    <row r="266" spans="1:6" s="150" customFormat="1" ht="18" customHeight="1">
      <c r="A266" s="156" t="s">
        <v>499</v>
      </c>
      <c r="B266" s="156" t="s">
        <v>61</v>
      </c>
      <c r="C266" s="158">
        <v>0</v>
      </c>
      <c r="D266" s="158">
        <v>58</v>
      </c>
      <c r="E266" s="158">
        <v>56</v>
      </c>
      <c r="F266" s="158">
        <f t="shared" si="4"/>
        <v>-2</v>
      </c>
    </row>
    <row r="267" spans="1:6" s="150" customFormat="1" ht="18" customHeight="1">
      <c r="A267" s="156" t="s">
        <v>500</v>
      </c>
      <c r="B267" s="156" t="s">
        <v>501</v>
      </c>
      <c r="C267" s="158">
        <v>0</v>
      </c>
      <c r="D267" s="158">
        <v>1052</v>
      </c>
      <c r="E267" s="158">
        <v>886</v>
      </c>
      <c r="F267" s="158">
        <f t="shared" si="4"/>
        <v>-166</v>
      </c>
    </row>
    <row r="268" spans="1:6" s="150" customFormat="1" ht="18" customHeight="1">
      <c r="A268" s="156" t="s">
        <v>502</v>
      </c>
      <c r="B268" s="156" t="s">
        <v>503</v>
      </c>
      <c r="C268" s="158">
        <v>5</v>
      </c>
      <c r="D268" s="158">
        <v>2113</v>
      </c>
      <c r="E268" s="158">
        <v>1849</v>
      </c>
      <c r="F268" s="158">
        <f t="shared" si="4"/>
        <v>-269</v>
      </c>
    </row>
    <row r="269" spans="1:6" s="150" customFormat="1" ht="18" customHeight="1">
      <c r="A269" s="156" t="s">
        <v>504</v>
      </c>
      <c r="B269" s="156" t="s">
        <v>505</v>
      </c>
      <c r="C269" s="158">
        <v>14</v>
      </c>
      <c r="D269" s="158">
        <v>60</v>
      </c>
      <c r="E269" s="158">
        <v>42</v>
      </c>
      <c r="F269" s="158">
        <f t="shared" si="4"/>
        <v>-32</v>
      </c>
    </row>
    <row r="270" spans="1:6" s="150" customFormat="1" ht="18" customHeight="1">
      <c r="A270" s="156" t="s">
        <v>506</v>
      </c>
      <c r="B270" s="156" t="s">
        <v>507</v>
      </c>
      <c r="C270" s="158">
        <v>0</v>
      </c>
      <c r="D270" s="158">
        <v>4530</v>
      </c>
      <c r="E270" s="158">
        <v>4492</v>
      </c>
      <c r="F270" s="158">
        <f t="shared" si="4"/>
        <v>-38</v>
      </c>
    </row>
    <row r="271" spans="1:6" s="150" customFormat="1" ht="18" customHeight="1">
      <c r="A271" s="156" t="s">
        <v>508</v>
      </c>
      <c r="B271" s="156" t="s">
        <v>509</v>
      </c>
      <c r="C271" s="158">
        <v>50</v>
      </c>
      <c r="D271" s="158">
        <v>727</v>
      </c>
      <c r="E271" s="158">
        <v>777</v>
      </c>
      <c r="F271" s="158">
        <f t="shared" si="4"/>
        <v>0</v>
      </c>
    </row>
    <row r="272" spans="1:6" s="150" customFormat="1" ht="18" customHeight="1">
      <c r="A272" s="156" t="s">
        <v>510</v>
      </c>
      <c r="B272" s="157" t="s">
        <v>511</v>
      </c>
      <c r="C272" s="158">
        <v>0</v>
      </c>
      <c r="D272" s="158">
        <v>271</v>
      </c>
      <c r="E272" s="158">
        <v>325</v>
      </c>
      <c r="F272" s="158">
        <f t="shared" si="4"/>
        <v>54</v>
      </c>
    </row>
    <row r="273" spans="1:6" s="150" customFormat="1" ht="18" customHeight="1">
      <c r="A273" s="156" t="s">
        <v>512</v>
      </c>
      <c r="B273" s="156" t="s">
        <v>59</v>
      </c>
      <c r="C273" s="158">
        <v>0</v>
      </c>
      <c r="D273" s="158">
        <v>156</v>
      </c>
      <c r="E273" s="158">
        <v>193</v>
      </c>
      <c r="F273" s="158">
        <f t="shared" si="4"/>
        <v>37</v>
      </c>
    </row>
    <row r="274" spans="1:6" s="150" customFormat="1" ht="18" customHeight="1">
      <c r="A274" s="156" t="s">
        <v>513</v>
      </c>
      <c r="B274" s="156" t="s">
        <v>514</v>
      </c>
      <c r="C274" s="158">
        <v>0</v>
      </c>
      <c r="D274" s="158">
        <v>115</v>
      </c>
      <c r="E274" s="158">
        <v>132</v>
      </c>
      <c r="F274" s="158">
        <f t="shared" si="4"/>
        <v>17</v>
      </c>
    </row>
    <row r="275" spans="1:6" s="150" customFormat="1" ht="18" customHeight="1">
      <c r="A275" s="156" t="s">
        <v>515</v>
      </c>
      <c r="B275" s="157" t="s">
        <v>516</v>
      </c>
      <c r="C275" s="158">
        <v>0</v>
      </c>
      <c r="D275" s="158">
        <v>5088</v>
      </c>
      <c r="E275" s="158">
        <v>4013</v>
      </c>
      <c r="F275" s="158">
        <f t="shared" si="4"/>
        <v>-1075</v>
      </c>
    </row>
    <row r="276" spans="1:6" s="150" customFormat="1" ht="18" customHeight="1">
      <c r="A276" s="156" t="s">
        <v>517</v>
      </c>
      <c r="B276" s="156" t="s">
        <v>518</v>
      </c>
      <c r="C276" s="158">
        <v>0</v>
      </c>
      <c r="D276" s="158">
        <v>5088</v>
      </c>
      <c r="E276" s="158">
        <v>4013</v>
      </c>
      <c r="F276" s="158">
        <f t="shared" si="4"/>
        <v>-1075</v>
      </c>
    </row>
    <row r="277" spans="1:6" s="150" customFormat="1" ht="18" customHeight="1">
      <c r="A277" s="156" t="s">
        <v>519</v>
      </c>
      <c r="B277" s="157" t="s">
        <v>520</v>
      </c>
      <c r="C277" s="158">
        <v>7</v>
      </c>
      <c r="D277" s="158">
        <v>1836</v>
      </c>
      <c r="E277" s="158">
        <v>1661</v>
      </c>
      <c r="F277" s="158">
        <f t="shared" si="4"/>
        <v>-182</v>
      </c>
    </row>
    <row r="278" spans="1:6" s="150" customFormat="1" ht="18" customHeight="1">
      <c r="A278" s="156" t="s">
        <v>521</v>
      </c>
      <c r="B278" s="156" t="s">
        <v>522</v>
      </c>
      <c r="C278" s="158">
        <v>7</v>
      </c>
      <c r="D278" s="158">
        <v>1831</v>
      </c>
      <c r="E278" s="158">
        <v>1656</v>
      </c>
      <c r="F278" s="158">
        <f t="shared" si="4"/>
        <v>-182</v>
      </c>
    </row>
    <row r="279" spans="1:6" s="150" customFormat="1" ht="18" customHeight="1">
      <c r="A279" s="156" t="s">
        <v>523</v>
      </c>
      <c r="B279" s="156" t="s">
        <v>524</v>
      </c>
      <c r="C279" s="158">
        <v>0</v>
      </c>
      <c r="D279" s="158">
        <v>5</v>
      </c>
      <c r="E279" s="158">
        <v>5</v>
      </c>
      <c r="F279" s="158">
        <f t="shared" si="4"/>
        <v>0</v>
      </c>
    </row>
    <row r="280" spans="1:6" s="150" customFormat="1" ht="18" customHeight="1">
      <c r="A280" s="156" t="s">
        <v>525</v>
      </c>
      <c r="B280" s="157" t="s">
        <v>526</v>
      </c>
      <c r="C280" s="158">
        <v>0</v>
      </c>
      <c r="D280" s="158">
        <v>657</v>
      </c>
      <c r="E280" s="158">
        <v>452</v>
      </c>
      <c r="F280" s="158">
        <f t="shared" si="4"/>
        <v>-205</v>
      </c>
    </row>
    <row r="281" spans="1:6" s="150" customFormat="1" ht="18" customHeight="1">
      <c r="A281" s="156" t="s">
        <v>527</v>
      </c>
      <c r="B281" s="156" t="s">
        <v>528</v>
      </c>
      <c r="C281" s="158">
        <v>0</v>
      </c>
      <c r="D281" s="158">
        <v>657</v>
      </c>
      <c r="E281" s="158">
        <v>452</v>
      </c>
      <c r="F281" s="158">
        <f t="shared" si="4"/>
        <v>-205</v>
      </c>
    </row>
    <row r="282" spans="1:6" s="150" customFormat="1" ht="18" customHeight="1">
      <c r="A282" s="156" t="s">
        <v>529</v>
      </c>
      <c r="B282" s="157" t="s">
        <v>530</v>
      </c>
      <c r="C282" s="158">
        <v>0</v>
      </c>
      <c r="D282" s="158">
        <v>888</v>
      </c>
      <c r="E282" s="158">
        <v>218</v>
      </c>
      <c r="F282" s="158">
        <f t="shared" si="4"/>
        <v>-670</v>
      </c>
    </row>
    <row r="283" spans="1:6" s="150" customFormat="1" ht="18" customHeight="1">
      <c r="A283" s="156" t="s">
        <v>531</v>
      </c>
      <c r="B283" s="156" t="s">
        <v>532</v>
      </c>
      <c r="C283" s="158">
        <v>0</v>
      </c>
      <c r="D283" s="158">
        <v>888</v>
      </c>
      <c r="E283" s="158">
        <v>218</v>
      </c>
      <c r="F283" s="158">
        <f t="shared" si="4"/>
        <v>-670</v>
      </c>
    </row>
    <row r="284" spans="1:6" s="150" customFormat="1" ht="18" customHeight="1">
      <c r="A284" s="156" t="s">
        <v>533</v>
      </c>
      <c r="B284" s="157" t="s">
        <v>534</v>
      </c>
      <c r="C284" s="158">
        <v>0</v>
      </c>
      <c r="D284" s="158">
        <v>10500</v>
      </c>
      <c r="E284" s="158">
        <v>14293</v>
      </c>
      <c r="F284" s="158">
        <f t="shared" si="4"/>
        <v>3793</v>
      </c>
    </row>
    <row r="285" spans="1:6" s="150" customFormat="1" ht="18" customHeight="1">
      <c r="A285" s="156" t="s">
        <v>535</v>
      </c>
      <c r="B285" s="156" t="s">
        <v>536</v>
      </c>
      <c r="C285" s="158">
        <v>0</v>
      </c>
      <c r="D285" s="158">
        <v>5000</v>
      </c>
      <c r="E285" s="158">
        <v>8693</v>
      </c>
      <c r="F285" s="158">
        <f t="shared" si="4"/>
        <v>3693</v>
      </c>
    </row>
    <row r="286" spans="1:6" s="150" customFormat="1" ht="18" customHeight="1">
      <c r="A286" s="156" t="s">
        <v>537</v>
      </c>
      <c r="B286" s="156" t="s">
        <v>538</v>
      </c>
      <c r="C286" s="158">
        <v>0</v>
      </c>
      <c r="D286" s="158">
        <v>5500</v>
      </c>
      <c r="E286" s="158">
        <v>5600</v>
      </c>
      <c r="F286" s="158">
        <f t="shared" si="4"/>
        <v>100</v>
      </c>
    </row>
    <row r="287" spans="1:6" s="150" customFormat="1" ht="18" customHeight="1">
      <c r="A287" s="156" t="s">
        <v>539</v>
      </c>
      <c r="B287" s="157" t="s">
        <v>540</v>
      </c>
      <c r="C287" s="158">
        <v>0</v>
      </c>
      <c r="D287" s="158">
        <v>1017</v>
      </c>
      <c r="E287" s="158">
        <v>1088</v>
      </c>
      <c r="F287" s="158">
        <f t="shared" si="4"/>
        <v>71</v>
      </c>
    </row>
    <row r="288" spans="1:6" s="150" customFormat="1" ht="18" customHeight="1">
      <c r="A288" s="156" t="s">
        <v>541</v>
      </c>
      <c r="B288" s="156" t="s">
        <v>59</v>
      </c>
      <c r="C288" s="158">
        <v>0</v>
      </c>
      <c r="D288" s="158">
        <v>210</v>
      </c>
      <c r="E288" s="158">
        <v>259</v>
      </c>
      <c r="F288" s="158">
        <f t="shared" si="4"/>
        <v>49</v>
      </c>
    </row>
    <row r="289" spans="1:6" s="150" customFormat="1" ht="18" customHeight="1">
      <c r="A289" s="156" t="s">
        <v>542</v>
      </c>
      <c r="B289" s="156" t="s">
        <v>543</v>
      </c>
      <c r="C289" s="158">
        <v>0</v>
      </c>
      <c r="D289" s="158">
        <v>683</v>
      </c>
      <c r="E289" s="158">
        <v>506</v>
      </c>
      <c r="F289" s="158">
        <f t="shared" si="4"/>
        <v>-177</v>
      </c>
    </row>
    <row r="290" spans="1:6" s="150" customFormat="1" ht="18" customHeight="1">
      <c r="A290" s="156" t="s">
        <v>544</v>
      </c>
      <c r="B290" s="156" t="s">
        <v>67</v>
      </c>
      <c r="C290" s="158">
        <v>0</v>
      </c>
      <c r="D290" s="158">
        <v>103</v>
      </c>
      <c r="E290" s="158">
        <v>125</v>
      </c>
      <c r="F290" s="158">
        <f aca="true" t="shared" si="5" ref="F290:F353">E290-D290-C290</f>
        <v>22</v>
      </c>
    </row>
    <row r="291" spans="1:6" s="150" customFormat="1" ht="18" customHeight="1">
      <c r="A291" s="156" t="s">
        <v>545</v>
      </c>
      <c r="B291" s="156" t="s">
        <v>546</v>
      </c>
      <c r="C291" s="158">
        <v>0</v>
      </c>
      <c r="D291" s="158">
        <v>21</v>
      </c>
      <c r="E291" s="158">
        <v>198</v>
      </c>
      <c r="F291" s="158">
        <f t="shared" si="5"/>
        <v>177</v>
      </c>
    </row>
    <row r="292" spans="1:6" s="150" customFormat="1" ht="18" customHeight="1">
      <c r="A292" s="156" t="s">
        <v>547</v>
      </c>
      <c r="B292" s="157" t="s">
        <v>548</v>
      </c>
      <c r="C292" s="158">
        <v>0</v>
      </c>
      <c r="D292" s="158">
        <v>2164</v>
      </c>
      <c r="E292" s="158">
        <v>1147</v>
      </c>
      <c r="F292" s="158">
        <f t="shared" si="5"/>
        <v>-1017</v>
      </c>
    </row>
    <row r="293" spans="1:6" s="150" customFormat="1" ht="18" customHeight="1">
      <c r="A293" s="156" t="s">
        <v>549</v>
      </c>
      <c r="B293" s="156" t="s">
        <v>550</v>
      </c>
      <c r="C293" s="158">
        <v>0</v>
      </c>
      <c r="D293" s="158">
        <v>2164</v>
      </c>
      <c r="E293" s="158">
        <v>1147</v>
      </c>
      <c r="F293" s="158">
        <f t="shared" si="5"/>
        <v>-1017</v>
      </c>
    </row>
    <row r="294" spans="1:6" s="150" customFormat="1" ht="18" customHeight="1">
      <c r="A294" s="156" t="s">
        <v>551</v>
      </c>
      <c r="B294" s="157" t="s">
        <v>552</v>
      </c>
      <c r="C294" s="158">
        <v>988</v>
      </c>
      <c r="D294" s="158">
        <v>59122</v>
      </c>
      <c r="E294" s="158">
        <v>67171</v>
      </c>
      <c r="F294" s="158">
        <f t="shared" si="5"/>
        <v>7061</v>
      </c>
    </row>
    <row r="295" spans="1:6" s="150" customFormat="1" ht="18" customHeight="1">
      <c r="A295" s="156" t="s">
        <v>553</v>
      </c>
      <c r="B295" s="157" t="s">
        <v>554</v>
      </c>
      <c r="C295" s="158">
        <v>0</v>
      </c>
      <c r="D295" s="158">
        <v>1091</v>
      </c>
      <c r="E295" s="158">
        <v>1228</v>
      </c>
      <c r="F295" s="158">
        <f t="shared" si="5"/>
        <v>137</v>
      </c>
    </row>
    <row r="296" spans="1:6" s="150" customFormat="1" ht="18" customHeight="1">
      <c r="A296" s="156" t="s">
        <v>555</v>
      </c>
      <c r="B296" s="156" t="s">
        <v>59</v>
      </c>
      <c r="C296" s="158">
        <v>0</v>
      </c>
      <c r="D296" s="158">
        <v>567</v>
      </c>
      <c r="E296" s="158">
        <v>681</v>
      </c>
      <c r="F296" s="158">
        <f t="shared" si="5"/>
        <v>114</v>
      </c>
    </row>
    <row r="297" spans="1:6" s="150" customFormat="1" ht="18" customHeight="1">
      <c r="A297" s="156" t="s">
        <v>556</v>
      </c>
      <c r="B297" s="156" t="s">
        <v>61</v>
      </c>
      <c r="C297" s="158">
        <v>0</v>
      </c>
      <c r="D297" s="158">
        <v>220</v>
      </c>
      <c r="E297" s="158">
        <v>143</v>
      </c>
      <c r="F297" s="158">
        <f t="shared" si="5"/>
        <v>-77</v>
      </c>
    </row>
    <row r="298" spans="1:6" s="150" customFormat="1" ht="18" customHeight="1">
      <c r="A298" s="156" t="s">
        <v>557</v>
      </c>
      <c r="B298" s="156" t="s">
        <v>558</v>
      </c>
      <c r="C298" s="158">
        <v>0</v>
      </c>
      <c r="D298" s="158">
        <v>304</v>
      </c>
      <c r="E298" s="158">
        <v>404</v>
      </c>
      <c r="F298" s="158">
        <f t="shared" si="5"/>
        <v>100</v>
      </c>
    </row>
    <row r="299" spans="1:6" s="150" customFormat="1" ht="18" customHeight="1">
      <c r="A299" s="156" t="s">
        <v>559</v>
      </c>
      <c r="B299" s="157" t="s">
        <v>560</v>
      </c>
      <c r="C299" s="158">
        <v>0</v>
      </c>
      <c r="D299" s="158">
        <v>3905</v>
      </c>
      <c r="E299" s="158">
        <v>4266</v>
      </c>
      <c r="F299" s="158">
        <f t="shared" si="5"/>
        <v>361</v>
      </c>
    </row>
    <row r="300" spans="1:6" s="150" customFormat="1" ht="18" customHeight="1">
      <c r="A300" s="156" t="s">
        <v>561</v>
      </c>
      <c r="B300" s="156" t="s">
        <v>562</v>
      </c>
      <c r="C300" s="158">
        <v>0</v>
      </c>
      <c r="D300" s="158">
        <v>3905</v>
      </c>
      <c r="E300" s="158">
        <v>4266</v>
      </c>
      <c r="F300" s="158">
        <f t="shared" si="5"/>
        <v>361</v>
      </c>
    </row>
    <row r="301" spans="1:6" s="150" customFormat="1" ht="18" customHeight="1">
      <c r="A301" s="156" t="s">
        <v>563</v>
      </c>
      <c r="B301" s="157" t="s">
        <v>564</v>
      </c>
      <c r="C301" s="158">
        <v>58</v>
      </c>
      <c r="D301" s="158">
        <v>13511</v>
      </c>
      <c r="E301" s="158">
        <v>16701</v>
      </c>
      <c r="F301" s="158">
        <f t="shared" si="5"/>
        <v>3132</v>
      </c>
    </row>
    <row r="302" spans="1:6" s="150" customFormat="1" ht="18" customHeight="1">
      <c r="A302" s="156" t="s">
        <v>565</v>
      </c>
      <c r="B302" s="156" t="s">
        <v>566</v>
      </c>
      <c r="C302" s="158">
        <v>0</v>
      </c>
      <c r="D302" s="158">
        <v>9914</v>
      </c>
      <c r="E302" s="158">
        <v>10869</v>
      </c>
      <c r="F302" s="158">
        <f t="shared" si="5"/>
        <v>955</v>
      </c>
    </row>
    <row r="303" spans="1:6" s="150" customFormat="1" ht="18" customHeight="1">
      <c r="A303" s="156" t="s">
        <v>567</v>
      </c>
      <c r="B303" s="156" t="s">
        <v>568</v>
      </c>
      <c r="C303" s="158">
        <v>58</v>
      </c>
      <c r="D303" s="158">
        <v>3597</v>
      </c>
      <c r="E303" s="158">
        <v>5832</v>
      </c>
      <c r="F303" s="158">
        <f t="shared" si="5"/>
        <v>2177</v>
      </c>
    </row>
    <row r="304" spans="1:6" s="150" customFormat="1" ht="18" customHeight="1">
      <c r="A304" s="156" t="s">
        <v>569</v>
      </c>
      <c r="B304" s="157" t="s">
        <v>570</v>
      </c>
      <c r="C304" s="158">
        <v>668</v>
      </c>
      <c r="D304" s="158">
        <v>20064</v>
      </c>
      <c r="E304" s="158">
        <v>15053</v>
      </c>
      <c r="F304" s="158">
        <f t="shared" si="5"/>
        <v>-5679</v>
      </c>
    </row>
    <row r="305" spans="1:6" s="150" customFormat="1" ht="18" customHeight="1">
      <c r="A305" s="156" t="s">
        <v>571</v>
      </c>
      <c r="B305" s="156" t="s">
        <v>572</v>
      </c>
      <c r="C305" s="158">
        <v>0</v>
      </c>
      <c r="D305" s="158">
        <v>2317</v>
      </c>
      <c r="E305" s="158">
        <v>2276</v>
      </c>
      <c r="F305" s="158">
        <f t="shared" si="5"/>
        <v>-41</v>
      </c>
    </row>
    <row r="306" spans="1:6" s="150" customFormat="1" ht="18" customHeight="1">
      <c r="A306" s="156" t="s">
        <v>573</v>
      </c>
      <c r="B306" s="156" t="s">
        <v>574</v>
      </c>
      <c r="C306" s="158">
        <v>1</v>
      </c>
      <c r="D306" s="158">
        <v>866</v>
      </c>
      <c r="E306" s="158">
        <v>1092</v>
      </c>
      <c r="F306" s="158">
        <f t="shared" si="5"/>
        <v>225</v>
      </c>
    </row>
    <row r="307" spans="1:6" s="150" customFormat="1" ht="18" customHeight="1">
      <c r="A307" s="156" t="s">
        <v>575</v>
      </c>
      <c r="B307" s="156" t="s">
        <v>576</v>
      </c>
      <c r="C307" s="158">
        <v>0</v>
      </c>
      <c r="D307" s="158">
        <v>422</v>
      </c>
      <c r="E307" s="158">
        <v>571</v>
      </c>
      <c r="F307" s="158">
        <f t="shared" si="5"/>
        <v>149</v>
      </c>
    </row>
    <row r="308" spans="1:6" s="150" customFormat="1" ht="18" customHeight="1">
      <c r="A308" s="156" t="s">
        <v>577</v>
      </c>
      <c r="B308" s="156" t="s">
        <v>578</v>
      </c>
      <c r="C308" s="158">
        <v>0</v>
      </c>
      <c r="D308" s="158">
        <v>606</v>
      </c>
      <c r="E308" s="158">
        <v>618</v>
      </c>
      <c r="F308" s="158">
        <f t="shared" si="5"/>
        <v>12</v>
      </c>
    </row>
    <row r="309" spans="1:6" s="150" customFormat="1" ht="18" customHeight="1">
      <c r="A309" s="156" t="s">
        <v>579</v>
      </c>
      <c r="B309" s="156" t="s">
        <v>580</v>
      </c>
      <c r="C309" s="158">
        <v>18</v>
      </c>
      <c r="D309" s="158">
        <v>15410</v>
      </c>
      <c r="E309" s="158">
        <v>4841</v>
      </c>
      <c r="F309" s="158">
        <f t="shared" si="5"/>
        <v>-10587</v>
      </c>
    </row>
    <row r="310" spans="1:6" s="150" customFormat="1" ht="18" customHeight="1">
      <c r="A310" s="156" t="s">
        <v>581</v>
      </c>
      <c r="B310" s="156" t="s">
        <v>582</v>
      </c>
      <c r="C310" s="158">
        <v>547</v>
      </c>
      <c r="D310" s="158">
        <v>0</v>
      </c>
      <c r="E310" s="158">
        <v>412</v>
      </c>
      <c r="F310" s="158">
        <f t="shared" si="5"/>
        <v>-135</v>
      </c>
    </row>
    <row r="311" spans="1:6" s="150" customFormat="1" ht="18" customHeight="1">
      <c r="A311" s="156" t="s">
        <v>583</v>
      </c>
      <c r="B311" s="156" t="s">
        <v>584</v>
      </c>
      <c r="C311" s="158">
        <v>34</v>
      </c>
      <c r="D311" s="158">
        <v>376</v>
      </c>
      <c r="E311" s="158">
        <v>4673</v>
      </c>
      <c r="F311" s="158">
        <f t="shared" si="5"/>
        <v>4263</v>
      </c>
    </row>
    <row r="312" spans="1:6" s="150" customFormat="1" ht="18" customHeight="1">
      <c r="A312" s="156" t="s">
        <v>585</v>
      </c>
      <c r="B312" s="156" t="s">
        <v>586</v>
      </c>
      <c r="C312" s="158">
        <v>68</v>
      </c>
      <c r="D312" s="158">
        <v>67</v>
      </c>
      <c r="E312" s="158">
        <v>570</v>
      </c>
      <c r="F312" s="158">
        <f t="shared" si="5"/>
        <v>435</v>
      </c>
    </row>
    <row r="313" spans="1:6" s="150" customFormat="1" ht="18" customHeight="1">
      <c r="A313" s="156" t="s">
        <v>587</v>
      </c>
      <c r="B313" s="157" t="s">
        <v>588</v>
      </c>
      <c r="C313" s="158">
        <v>0</v>
      </c>
      <c r="D313" s="158">
        <v>200</v>
      </c>
      <c r="E313" s="158">
        <v>231</v>
      </c>
      <c r="F313" s="158">
        <f t="shared" si="5"/>
        <v>31</v>
      </c>
    </row>
    <row r="314" spans="1:6" s="150" customFormat="1" ht="18" customHeight="1">
      <c r="A314" s="156" t="s">
        <v>589</v>
      </c>
      <c r="B314" s="156" t="s">
        <v>590</v>
      </c>
      <c r="C314" s="158">
        <v>0</v>
      </c>
      <c r="D314" s="158">
        <v>200</v>
      </c>
      <c r="E314" s="158">
        <v>231</v>
      </c>
      <c r="F314" s="158">
        <f t="shared" si="5"/>
        <v>31</v>
      </c>
    </row>
    <row r="315" spans="1:6" s="150" customFormat="1" ht="18" customHeight="1">
      <c r="A315" s="156" t="s">
        <v>591</v>
      </c>
      <c r="B315" s="157" t="s">
        <v>592</v>
      </c>
      <c r="C315" s="158">
        <v>5</v>
      </c>
      <c r="D315" s="158">
        <v>4338</v>
      </c>
      <c r="E315" s="158">
        <v>5206</v>
      </c>
      <c r="F315" s="158">
        <f t="shared" si="5"/>
        <v>863</v>
      </c>
    </row>
    <row r="316" spans="1:6" s="150" customFormat="1" ht="18" customHeight="1">
      <c r="A316" s="156" t="s">
        <v>593</v>
      </c>
      <c r="B316" s="156" t="s">
        <v>594</v>
      </c>
      <c r="C316" s="158">
        <v>5</v>
      </c>
      <c r="D316" s="158">
        <v>4338</v>
      </c>
      <c r="E316" s="158">
        <v>5206</v>
      </c>
      <c r="F316" s="158">
        <f t="shared" si="5"/>
        <v>863</v>
      </c>
    </row>
    <row r="317" spans="1:6" s="150" customFormat="1" ht="18" customHeight="1">
      <c r="A317" s="156" t="s">
        <v>595</v>
      </c>
      <c r="B317" s="157" t="s">
        <v>596</v>
      </c>
      <c r="C317" s="158">
        <v>0</v>
      </c>
      <c r="D317" s="158">
        <v>5394</v>
      </c>
      <c r="E317" s="158">
        <v>5536</v>
      </c>
      <c r="F317" s="158">
        <f t="shared" si="5"/>
        <v>142</v>
      </c>
    </row>
    <row r="318" spans="1:6" s="150" customFormat="1" ht="18" customHeight="1">
      <c r="A318" s="156" t="s">
        <v>597</v>
      </c>
      <c r="B318" s="156" t="s">
        <v>598</v>
      </c>
      <c r="C318" s="158">
        <v>0</v>
      </c>
      <c r="D318" s="158">
        <v>3108</v>
      </c>
      <c r="E318" s="158">
        <v>3198</v>
      </c>
      <c r="F318" s="158">
        <f t="shared" si="5"/>
        <v>90</v>
      </c>
    </row>
    <row r="319" spans="1:6" s="150" customFormat="1" ht="18" customHeight="1">
      <c r="A319" s="156" t="s">
        <v>599</v>
      </c>
      <c r="B319" s="156" t="s">
        <v>600</v>
      </c>
      <c r="C319" s="158">
        <v>0</v>
      </c>
      <c r="D319" s="158">
        <v>860</v>
      </c>
      <c r="E319" s="158">
        <v>881</v>
      </c>
      <c r="F319" s="158">
        <f t="shared" si="5"/>
        <v>21</v>
      </c>
    </row>
    <row r="320" spans="1:6" s="150" customFormat="1" ht="18" customHeight="1">
      <c r="A320" s="156" t="s">
        <v>601</v>
      </c>
      <c r="B320" s="156" t="s">
        <v>602</v>
      </c>
      <c r="C320" s="158">
        <v>0</v>
      </c>
      <c r="D320" s="158">
        <v>1426</v>
      </c>
      <c r="E320" s="158">
        <v>1457</v>
      </c>
      <c r="F320" s="158">
        <f t="shared" si="5"/>
        <v>31</v>
      </c>
    </row>
    <row r="321" spans="1:6" s="150" customFormat="1" ht="18" customHeight="1">
      <c r="A321" s="156" t="s">
        <v>603</v>
      </c>
      <c r="B321" s="157" t="s">
        <v>604</v>
      </c>
      <c r="C321" s="158">
        <v>31</v>
      </c>
      <c r="D321" s="158">
        <v>9000</v>
      </c>
      <c r="E321" s="158">
        <v>15905</v>
      </c>
      <c r="F321" s="158">
        <f t="shared" si="5"/>
        <v>6874</v>
      </c>
    </row>
    <row r="322" spans="1:6" s="150" customFormat="1" ht="18" customHeight="1">
      <c r="A322" s="156" t="s">
        <v>605</v>
      </c>
      <c r="B322" s="156" t="s">
        <v>606</v>
      </c>
      <c r="C322" s="158">
        <v>31</v>
      </c>
      <c r="D322" s="158">
        <v>8000</v>
      </c>
      <c r="E322" s="158">
        <v>15005</v>
      </c>
      <c r="F322" s="158">
        <f t="shared" si="5"/>
        <v>6974</v>
      </c>
    </row>
    <row r="323" spans="1:6" s="150" customFormat="1" ht="18" customHeight="1">
      <c r="A323" s="156" t="s">
        <v>607</v>
      </c>
      <c r="B323" s="156" t="s">
        <v>608</v>
      </c>
      <c r="C323" s="158">
        <v>0</v>
      </c>
      <c r="D323" s="158">
        <v>1000</v>
      </c>
      <c r="E323" s="158">
        <v>900</v>
      </c>
      <c r="F323" s="158">
        <f t="shared" si="5"/>
        <v>-100</v>
      </c>
    </row>
    <row r="324" spans="1:6" s="150" customFormat="1" ht="18" customHeight="1">
      <c r="A324" s="156" t="s">
        <v>609</v>
      </c>
      <c r="B324" s="157" t="s">
        <v>610</v>
      </c>
      <c r="C324" s="158">
        <v>0</v>
      </c>
      <c r="D324" s="158">
        <v>470</v>
      </c>
      <c r="E324" s="158">
        <v>1333</v>
      </c>
      <c r="F324" s="158">
        <f t="shared" si="5"/>
        <v>863</v>
      </c>
    </row>
    <row r="325" spans="1:6" s="150" customFormat="1" ht="18" customHeight="1">
      <c r="A325" s="156" t="s">
        <v>611</v>
      </c>
      <c r="B325" s="156" t="s">
        <v>612</v>
      </c>
      <c r="C325" s="158">
        <v>0</v>
      </c>
      <c r="D325" s="158">
        <v>470</v>
      </c>
      <c r="E325" s="158">
        <v>1333</v>
      </c>
      <c r="F325" s="158">
        <f t="shared" si="5"/>
        <v>863</v>
      </c>
    </row>
    <row r="326" spans="1:6" s="150" customFormat="1" ht="18" customHeight="1">
      <c r="A326" s="156" t="s">
        <v>613</v>
      </c>
      <c r="B326" s="157" t="s">
        <v>614</v>
      </c>
      <c r="C326" s="158">
        <v>118</v>
      </c>
      <c r="D326" s="158">
        <v>80</v>
      </c>
      <c r="E326" s="158">
        <v>197</v>
      </c>
      <c r="F326" s="158">
        <f t="shared" si="5"/>
        <v>-1</v>
      </c>
    </row>
    <row r="327" spans="1:6" s="150" customFormat="1" ht="18" customHeight="1">
      <c r="A327" s="156" t="s">
        <v>615</v>
      </c>
      <c r="B327" s="156" t="s">
        <v>616</v>
      </c>
      <c r="C327" s="158">
        <v>118</v>
      </c>
      <c r="D327" s="158">
        <v>61</v>
      </c>
      <c r="E327" s="158">
        <v>178</v>
      </c>
      <c r="F327" s="158">
        <f t="shared" si="5"/>
        <v>-1</v>
      </c>
    </row>
    <row r="328" spans="1:6" s="150" customFormat="1" ht="18" customHeight="1">
      <c r="A328" s="156" t="s">
        <v>617</v>
      </c>
      <c r="B328" s="156" t="s">
        <v>618</v>
      </c>
      <c r="C328" s="158">
        <v>0</v>
      </c>
      <c r="D328" s="158">
        <v>19</v>
      </c>
      <c r="E328" s="158">
        <v>19</v>
      </c>
      <c r="F328" s="158">
        <f t="shared" si="5"/>
        <v>0</v>
      </c>
    </row>
    <row r="329" spans="1:6" s="150" customFormat="1" ht="18" customHeight="1">
      <c r="A329" s="156" t="s">
        <v>619</v>
      </c>
      <c r="B329" s="157" t="s">
        <v>620</v>
      </c>
      <c r="C329" s="158">
        <v>68</v>
      </c>
      <c r="D329" s="158">
        <v>998</v>
      </c>
      <c r="E329" s="158">
        <v>1309</v>
      </c>
      <c r="F329" s="158">
        <f t="shared" si="5"/>
        <v>243</v>
      </c>
    </row>
    <row r="330" spans="1:6" s="150" customFormat="1" ht="18" customHeight="1">
      <c r="A330" s="156" t="s">
        <v>621</v>
      </c>
      <c r="B330" s="156" t="s">
        <v>59</v>
      </c>
      <c r="C330" s="158">
        <v>0</v>
      </c>
      <c r="D330" s="158">
        <v>683</v>
      </c>
      <c r="E330" s="158">
        <v>949</v>
      </c>
      <c r="F330" s="158">
        <f t="shared" si="5"/>
        <v>266</v>
      </c>
    </row>
    <row r="331" spans="1:6" s="150" customFormat="1" ht="18" customHeight="1">
      <c r="A331" s="156" t="s">
        <v>622</v>
      </c>
      <c r="B331" s="156" t="s">
        <v>623</v>
      </c>
      <c r="C331" s="158">
        <v>68</v>
      </c>
      <c r="D331" s="158">
        <v>298</v>
      </c>
      <c r="E331" s="158">
        <v>332</v>
      </c>
      <c r="F331" s="158">
        <f t="shared" si="5"/>
        <v>-34</v>
      </c>
    </row>
    <row r="332" spans="1:6" s="150" customFormat="1" ht="18" customHeight="1">
      <c r="A332" s="156" t="s">
        <v>624</v>
      </c>
      <c r="B332" s="156" t="s">
        <v>67</v>
      </c>
      <c r="C332" s="158">
        <v>0</v>
      </c>
      <c r="D332" s="158">
        <v>17</v>
      </c>
      <c r="E332" s="158">
        <v>28</v>
      </c>
      <c r="F332" s="158">
        <f t="shared" si="5"/>
        <v>11</v>
      </c>
    </row>
    <row r="333" spans="1:6" s="150" customFormat="1" ht="18" customHeight="1">
      <c r="A333" s="156" t="s">
        <v>625</v>
      </c>
      <c r="B333" s="157" t="s">
        <v>626</v>
      </c>
      <c r="C333" s="158">
        <v>0</v>
      </c>
      <c r="D333" s="158">
        <v>0</v>
      </c>
      <c r="E333" s="158">
        <v>4</v>
      </c>
      <c r="F333" s="158">
        <f t="shared" si="5"/>
        <v>4</v>
      </c>
    </row>
    <row r="334" spans="1:6" s="150" customFormat="1" ht="18" customHeight="1">
      <c r="A334" s="156" t="s">
        <v>627</v>
      </c>
      <c r="B334" s="156" t="s">
        <v>628</v>
      </c>
      <c r="C334" s="158">
        <v>0</v>
      </c>
      <c r="D334" s="158">
        <v>0</v>
      </c>
      <c r="E334" s="158">
        <v>4</v>
      </c>
      <c r="F334" s="158">
        <f t="shared" si="5"/>
        <v>4</v>
      </c>
    </row>
    <row r="335" spans="1:6" s="150" customFormat="1" ht="18" customHeight="1">
      <c r="A335" s="156" t="s">
        <v>629</v>
      </c>
      <c r="B335" s="157" t="s">
        <v>630</v>
      </c>
      <c r="C335" s="158">
        <v>40</v>
      </c>
      <c r="D335" s="158">
        <v>71</v>
      </c>
      <c r="E335" s="158">
        <v>202</v>
      </c>
      <c r="F335" s="158">
        <f t="shared" si="5"/>
        <v>91</v>
      </c>
    </row>
    <row r="336" spans="1:6" s="150" customFormat="1" ht="18" customHeight="1">
      <c r="A336" s="156" t="s">
        <v>631</v>
      </c>
      <c r="B336" s="156" t="s">
        <v>632</v>
      </c>
      <c r="C336" s="158">
        <v>40</v>
      </c>
      <c r="D336" s="158">
        <v>71</v>
      </c>
      <c r="E336" s="158">
        <v>202</v>
      </c>
      <c r="F336" s="158">
        <f t="shared" si="5"/>
        <v>91</v>
      </c>
    </row>
    <row r="337" spans="1:6" s="150" customFormat="1" ht="18" customHeight="1">
      <c r="A337" s="156" t="s">
        <v>633</v>
      </c>
      <c r="B337" s="157" t="s">
        <v>634</v>
      </c>
      <c r="C337" s="158">
        <v>3089</v>
      </c>
      <c r="D337" s="158">
        <v>5346</v>
      </c>
      <c r="E337" s="158">
        <v>2969</v>
      </c>
      <c r="F337" s="158">
        <f t="shared" si="5"/>
        <v>-5466</v>
      </c>
    </row>
    <row r="338" spans="1:6" s="150" customFormat="1" ht="18" customHeight="1">
      <c r="A338" s="156" t="s">
        <v>635</v>
      </c>
      <c r="B338" s="157" t="s">
        <v>636</v>
      </c>
      <c r="C338" s="158">
        <v>0</v>
      </c>
      <c r="D338" s="158">
        <v>951</v>
      </c>
      <c r="E338" s="158">
        <v>478</v>
      </c>
      <c r="F338" s="158">
        <f t="shared" si="5"/>
        <v>-473</v>
      </c>
    </row>
    <row r="339" spans="1:6" s="150" customFormat="1" ht="18" customHeight="1">
      <c r="A339" s="156" t="s">
        <v>637</v>
      </c>
      <c r="B339" s="156" t="s">
        <v>638</v>
      </c>
      <c r="C339" s="158">
        <v>0</v>
      </c>
      <c r="D339" s="158">
        <v>951</v>
      </c>
      <c r="E339" s="158">
        <v>478</v>
      </c>
      <c r="F339" s="158">
        <f t="shared" si="5"/>
        <v>-473</v>
      </c>
    </row>
    <row r="340" spans="1:6" s="150" customFormat="1" ht="18" customHeight="1">
      <c r="A340" s="156" t="s">
        <v>639</v>
      </c>
      <c r="B340" s="157" t="s">
        <v>640</v>
      </c>
      <c r="C340" s="158">
        <v>259</v>
      </c>
      <c r="D340" s="158">
        <v>0</v>
      </c>
      <c r="E340" s="158">
        <v>259</v>
      </c>
      <c r="F340" s="158">
        <f t="shared" si="5"/>
        <v>0</v>
      </c>
    </row>
    <row r="341" spans="1:6" s="150" customFormat="1" ht="18" customHeight="1">
      <c r="A341" s="156" t="s">
        <v>641</v>
      </c>
      <c r="B341" s="156" t="s">
        <v>642</v>
      </c>
      <c r="C341" s="158">
        <v>259</v>
      </c>
      <c r="D341" s="158">
        <v>0</v>
      </c>
      <c r="E341" s="158">
        <v>259</v>
      </c>
      <c r="F341" s="158">
        <f t="shared" si="5"/>
        <v>0</v>
      </c>
    </row>
    <row r="342" spans="1:6" s="150" customFormat="1" ht="18" customHeight="1">
      <c r="A342" s="156" t="s">
        <v>643</v>
      </c>
      <c r="B342" s="157" t="s">
        <v>644</v>
      </c>
      <c r="C342" s="158">
        <v>0</v>
      </c>
      <c r="D342" s="158">
        <v>552</v>
      </c>
      <c r="E342" s="158">
        <v>153</v>
      </c>
      <c r="F342" s="158">
        <f t="shared" si="5"/>
        <v>-399</v>
      </c>
    </row>
    <row r="343" spans="1:6" s="150" customFormat="1" ht="18" customHeight="1">
      <c r="A343" s="156" t="s">
        <v>645</v>
      </c>
      <c r="B343" s="156" t="s">
        <v>646</v>
      </c>
      <c r="C343" s="158">
        <v>0</v>
      </c>
      <c r="D343" s="158">
        <v>552</v>
      </c>
      <c r="E343" s="158">
        <v>153</v>
      </c>
      <c r="F343" s="158">
        <f t="shared" si="5"/>
        <v>-399</v>
      </c>
    </row>
    <row r="344" spans="1:6" s="150" customFormat="1" ht="18" customHeight="1">
      <c r="A344" s="156" t="s">
        <v>647</v>
      </c>
      <c r="B344" s="157" t="s">
        <v>648</v>
      </c>
      <c r="C344" s="158">
        <v>592</v>
      </c>
      <c r="D344" s="158">
        <v>575</v>
      </c>
      <c r="E344" s="158">
        <v>545</v>
      </c>
      <c r="F344" s="158">
        <f t="shared" si="5"/>
        <v>-622</v>
      </c>
    </row>
    <row r="345" spans="1:6" s="150" customFormat="1" ht="18" customHeight="1">
      <c r="A345" s="156" t="s">
        <v>649</v>
      </c>
      <c r="B345" s="156" t="s">
        <v>650</v>
      </c>
      <c r="C345" s="158">
        <v>592</v>
      </c>
      <c r="D345" s="158">
        <v>575</v>
      </c>
      <c r="E345" s="158">
        <v>545</v>
      </c>
      <c r="F345" s="158">
        <f t="shared" si="5"/>
        <v>-622</v>
      </c>
    </row>
    <row r="346" spans="1:6" s="150" customFormat="1" ht="18" customHeight="1">
      <c r="A346" s="156" t="s">
        <v>651</v>
      </c>
      <c r="B346" s="157" t="s">
        <v>652</v>
      </c>
      <c r="C346" s="158">
        <v>15</v>
      </c>
      <c r="D346" s="158">
        <v>0</v>
      </c>
      <c r="E346" s="158">
        <v>250</v>
      </c>
      <c r="F346" s="158">
        <f t="shared" si="5"/>
        <v>235</v>
      </c>
    </row>
    <row r="347" spans="1:6" s="150" customFormat="1" ht="18" customHeight="1">
      <c r="A347" s="156" t="s">
        <v>653</v>
      </c>
      <c r="B347" s="156" t="s">
        <v>654</v>
      </c>
      <c r="C347" s="158">
        <v>15</v>
      </c>
      <c r="D347" s="158">
        <v>0</v>
      </c>
      <c r="E347" s="158">
        <v>250</v>
      </c>
      <c r="F347" s="158">
        <f t="shared" si="5"/>
        <v>235</v>
      </c>
    </row>
    <row r="348" spans="1:6" s="150" customFormat="1" ht="18" customHeight="1">
      <c r="A348" s="156" t="s">
        <v>655</v>
      </c>
      <c r="B348" s="157" t="s">
        <v>656</v>
      </c>
      <c r="C348" s="158">
        <v>15</v>
      </c>
      <c r="D348" s="158">
        <v>0</v>
      </c>
      <c r="E348" s="158">
        <v>52</v>
      </c>
      <c r="F348" s="158">
        <f t="shared" si="5"/>
        <v>37</v>
      </c>
    </row>
    <row r="349" spans="1:6" s="150" customFormat="1" ht="18" customHeight="1">
      <c r="A349" s="156" t="s">
        <v>657</v>
      </c>
      <c r="B349" s="156" t="s">
        <v>658</v>
      </c>
      <c r="C349" s="158">
        <v>15</v>
      </c>
      <c r="D349" s="158">
        <v>0</v>
      </c>
      <c r="E349" s="158">
        <v>52</v>
      </c>
      <c r="F349" s="158">
        <f t="shared" si="5"/>
        <v>37</v>
      </c>
    </row>
    <row r="350" spans="1:6" s="150" customFormat="1" ht="18" customHeight="1">
      <c r="A350" s="156" t="s">
        <v>659</v>
      </c>
      <c r="B350" s="157" t="s">
        <v>660</v>
      </c>
      <c r="C350" s="158">
        <v>2208</v>
      </c>
      <c r="D350" s="158">
        <v>3268</v>
      </c>
      <c r="E350" s="158">
        <v>1232</v>
      </c>
      <c r="F350" s="158">
        <f t="shared" si="5"/>
        <v>-4244</v>
      </c>
    </row>
    <row r="351" spans="1:6" s="150" customFormat="1" ht="18" customHeight="1">
      <c r="A351" s="156" t="s">
        <v>661</v>
      </c>
      <c r="B351" s="156" t="s">
        <v>662</v>
      </c>
      <c r="C351" s="158">
        <v>2208</v>
      </c>
      <c r="D351" s="158">
        <v>3268</v>
      </c>
      <c r="E351" s="158">
        <v>1232</v>
      </c>
      <c r="F351" s="158">
        <f t="shared" si="5"/>
        <v>-4244</v>
      </c>
    </row>
    <row r="352" spans="1:6" s="150" customFormat="1" ht="18" customHeight="1">
      <c r="A352" s="156" t="s">
        <v>663</v>
      </c>
      <c r="B352" s="157" t="s">
        <v>664</v>
      </c>
      <c r="C352" s="158">
        <v>8404</v>
      </c>
      <c r="D352" s="158">
        <v>86024</v>
      </c>
      <c r="E352" s="158">
        <v>103728</v>
      </c>
      <c r="F352" s="158">
        <f t="shared" si="5"/>
        <v>9300</v>
      </c>
    </row>
    <row r="353" spans="1:6" s="150" customFormat="1" ht="18" customHeight="1">
      <c r="A353" s="156" t="s">
        <v>665</v>
      </c>
      <c r="B353" s="157" t="s">
        <v>666</v>
      </c>
      <c r="C353" s="158">
        <v>384</v>
      </c>
      <c r="D353" s="158">
        <v>26272</v>
      </c>
      <c r="E353" s="158">
        <v>33383</v>
      </c>
      <c r="F353" s="158">
        <f t="shared" si="5"/>
        <v>6727</v>
      </c>
    </row>
    <row r="354" spans="1:6" s="150" customFormat="1" ht="18" customHeight="1">
      <c r="A354" s="156" t="s">
        <v>667</v>
      </c>
      <c r="B354" s="156" t="s">
        <v>59</v>
      </c>
      <c r="C354" s="158">
        <v>0</v>
      </c>
      <c r="D354" s="158">
        <v>1260</v>
      </c>
      <c r="E354" s="158">
        <v>1733</v>
      </c>
      <c r="F354" s="158">
        <f aca="true" t="shared" si="6" ref="F354:F417">E354-D354-C354</f>
        <v>473</v>
      </c>
    </row>
    <row r="355" spans="1:6" s="150" customFormat="1" ht="18" customHeight="1">
      <c r="A355" s="156" t="s">
        <v>668</v>
      </c>
      <c r="B355" s="156" t="s">
        <v>61</v>
      </c>
      <c r="C355" s="158">
        <v>0</v>
      </c>
      <c r="D355" s="158">
        <v>4519</v>
      </c>
      <c r="E355" s="158">
        <v>4777</v>
      </c>
      <c r="F355" s="158">
        <f t="shared" si="6"/>
        <v>258</v>
      </c>
    </row>
    <row r="356" spans="1:6" s="150" customFormat="1" ht="18" customHeight="1">
      <c r="A356" s="156" t="s">
        <v>669</v>
      </c>
      <c r="B356" s="156" t="s">
        <v>80</v>
      </c>
      <c r="C356" s="158">
        <v>0</v>
      </c>
      <c r="D356" s="158">
        <v>202</v>
      </c>
      <c r="E356" s="158">
        <v>153</v>
      </c>
      <c r="F356" s="158">
        <f t="shared" si="6"/>
        <v>-49</v>
      </c>
    </row>
    <row r="357" spans="1:6" s="150" customFormat="1" ht="18" customHeight="1">
      <c r="A357" s="156" t="s">
        <v>670</v>
      </c>
      <c r="B357" s="156" t="s">
        <v>671</v>
      </c>
      <c r="C357" s="158">
        <v>0</v>
      </c>
      <c r="D357" s="158">
        <v>9982</v>
      </c>
      <c r="E357" s="158">
        <v>12887</v>
      </c>
      <c r="F357" s="158">
        <f t="shared" si="6"/>
        <v>2905</v>
      </c>
    </row>
    <row r="358" spans="1:6" s="150" customFormat="1" ht="18" customHeight="1">
      <c r="A358" s="156" t="s">
        <v>672</v>
      </c>
      <c r="B358" s="156" t="s">
        <v>673</v>
      </c>
      <c r="C358" s="158">
        <v>384</v>
      </c>
      <c r="D358" s="158">
        <v>10309</v>
      </c>
      <c r="E358" s="158">
        <v>13833</v>
      </c>
      <c r="F358" s="158">
        <f t="shared" si="6"/>
        <v>3140</v>
      </c>
    </row>
    <row r="359" spans="1:6" s="150" customFormat="1" ht="18" customHeight="1">
      <c r="A359" s="156" t="s">
        <v>674</v>
      </c>
      <c r="B359" s="157" t="s">
        <v>675</v>
      </c>
      <c r="C359" s="158">
        <v>101</v>
      </c>
      <c r="D359" s="158">
        <v>0</v>
      </c>
      <c r="E359" s="158">
        <v>193</v>
      </c>
      <c r="F359" s="158">
        <f t="shared" si="6"/>
        <v>92</v>
      </c>
    </row>
    <row r="360" spans="1:6" s="150" customFormat="1" ht="18" customHeight="1">
      <c r="A360" s="156" t="s">
        <v>676</v>
      </c>
      <c r="B360" s="156" t="s">
        <v>677</v>
      </c>
      <c r="C360" s="158">
        <v>101</v>
      </c>
      <c r="D360" s="158">
        <v>0</v>
      </c>
      <c r="E360" s="158">
        <v>193</v>
      </c>
      <c r="F360" s="158">
        <f t="shared" si="6"/>
        <v>92</v>
      </c>
    </row>
    <row r="361" spans="1:6" s="150" customFormat="1" ht="18" customHeight="1">
      <c r="A361" s="156" t="s">
        <v>678</v>
      </c>
      <c r="B361" s="157" t="s">
        <v>679</v>
      </c>
      <c r="C361" s="158">
        <v>7733</v>
      </c>
      <c r="D361" s="158">
        <v>0</v>
      </c>
      <c r="E361" s="158">
        <v>29299</v>
      </c>
      <c r="F361" s="158">
        <f t="shared" si="6"/>
        <v>21566</v>
      </c>
    </row>
    <row r="362" spans="1:6" s="150" customFormat="1" ht="18" customHeight="1">
      <c r="A362" s="156" t="s">
        <v>680</v>
      </c>
      <c r="B362" s="156" t="s">
        <v>681</v>
      </c>
      <c r="C362" s="158">
        <v>7733</v>
      </c>
      <c r="D362" s="158">
        <v>0</v>
      </c>
      <c r="E362" s="158">
        <v>29299</v>
      </c>
      <c r="F362" s="158">
        <f t="shared" si="6"/>
        <v>21566</v>
      </c>
    </row>
    <row r="363" spans="1:6" s="150" customFormat="1" ht="18" customHeight="1">
      <c r="A363" s="156" t="s">
        <v>682</v>
      </c>
      <c r="B363" s="157" t="s">
        <v>683</v>
      </c>
      <c r="C363" s="158">
        <v>186</v>
      </c>
      <c r="D363" s="158">
        <v>43868</v>
      </c>
      <c r="E363" s="158">
        <v>38693</v>
      </c>
      <c r="F363" s="158">
        <f t="shared" si="6"/>
        <v>-5361</v>
      </c>
    </row>
    <row r="364" spans="1:6" s="150" customFormat="1" ht="18" customHeight="1">
      <c r="A364" s="156" t="s">
        <v>684</v>
      </c>
      <c r="B364" s="156" t="s">
        <v>685</v>
      </c>
      <c r="C364" s="158">
        <v>186</v>
      </c>
      <c r="D364" s="158">
        <v>43868</v>
      </c>
      <c r="E364" s="158">
        <v>38693</v>
      </c>
      <c r="F364" s="158">
        <f t="shared" si="6"/>
        <v>-5361</v>
      </c>
    </row>
    <row r="365" spans="1:6" s="150" customFormat="1" ht="18" customHeight="1">
      <c r="A365" s="156" t="s">
        <v>686</v>
      </c>
      <c r="B365" s="157" t="s">
        <v>687</v>
      </c>
      <c r="C365" s="158">
        <v>0</v>
      </c>
      <c r="D365" s="158">
        <v>15884</v>
      </c>
      <c r="E365" s="158">
        <v>2160</v>
      </c>
      <c r="F365" s="158">
        <f t="shared" si="6"/>
        <v>-13724</v>
      </c>
    </row>
    <row r="366" spans="1:6" s="150" customFormat="1" ht="18" customHeight="1">
      <c r="A366" s="156" t="s">
        <v>688</v>
      </c>
      <c r="B366" s="156" t="s">
        <v>689</v>
      </c>
      <c r="C366" s="158">
        <v>0</v>
      </c>
      <c r="D366" s="158">
        <v>15884</v>
      </c>
      <c r="E366" s="158">
        <v>2160</v>
      </c>
      <c r="F366" s="158">
        <f t="shared" si="6"/>
        <v>-13724</v>
      </c>
    </row>
    <row r="367" spans="1:6" s="150" customFormat="1" ht="18" customHeight="1">
      <c r="A367" s="156" t="s">
        <v>690</v>
      </c>
      <c r="B367" s="157" t="s">
        <v>691</v>
      </c>
      <c r="C367" s="158">
        <v>11170</v>
      </c>
      <c r="D367" s="158">
        <v>38883</v>
      </c>
      <c r="E367" s="158">
        <v>70156</v>
      </c>
      <c r="F367" s="158">
        <f t="shared" si="6"/>
        <v>20103</v>
      </c>
    </row>
    <row r="368" spans="1:6" s="150" customFormat="1" ht="18" customHeight="1">
      <c r="A368" s="156" t="s">
        <v>692</v>
      </c>
      <c r="B368" s="157" t="s">
        <v>693</v>
      </c>
      <c r="C368" s="158">
        <v>3251</v>
      </c>
      <c r="D368" s="158">
        <v>12383</v>
      </c>
      <c r="E368" s="158">
        <v>20050</v>
      </c>
      <c r="F368" s="158">
        <f t="shared" si="6"/>
        <v>4416</v>
      </c>
    </row>
    <row r="369" spans="1:6" s="150" customFormat="1" ht="18" customHeight="1">
      <c r="A369" s="156" t="s">
        <v>694</v>
      </c>
      <c r="B369" s="156" t="s">
        <v>59</v>
      </c>
      <c r="C369" s="158">
        <v>0</v>
      </c>
      <c r="D369" s="158">
        <v>1537</v>
      </c>
      <c r="E369" s="158">
        <v>2022</v>
      </c>
      <c r="F369" s="158">
        <f t="shared" si="6"/>
        <v>485</v>
      </c>
    </row>
    <row r="370" spans="1:6" s="150" customFormat="1" ht="18" customHeight="1">
      <c r="A370" s="156" t="s">
        <v>695</v>
      </c>
      <c r="B370" s="156" t="s">
        <v>67</v>
      </c>
      <c r="C370" s="158">
        <v>0</v>
      </c>
      <c r="D370" s="158">
        <v>954</v>
      </c>
      <c r="E370" s="158">
        <v>1370</v>
      </c>
      <c r="F370" s="158">
        <f t="shared" si="6"/>
        <v>416</v>
      </c>
    </row>
    <row r="371" spans="1:6" s="150" customFormat="1" ht="18" customHeight="1">
      <c r="A371" s="156" t="s">
        <v>696</v>
      </c>
      <c r="B371" s="156" t="s">
        <v>697</v>
      </c>
      <c r="C371" s="158">
        <v>13</v>
      </c>
      <c r="D371" s="158">
        <v>325</v>
      </c>
      <c r="E371" s="158">
        <v>170</v>
      </c>
      <c r="F371" s="158">
        <f t="shared" si="6"/>
        <v>-168</v>
      </c>
    </row>
    <row r="372" spans="1:6" s="150" customFormat="1" ht="18" customHeight="1">
      <c r="A372" s="156" t="s">
        <v>698</v>
      </c>
      <c r="B372" s="156" t="s">
        <v>699</v>
      </c>
      <c r="C372" s="158">
        <v>52</v>
      </c>
      <c r="D372" s="158">
        <v>583</v>
      </c>
      <c r="E372" s="158">
        <v>859</v>
      </c>
      <c r="F372" s="158">
        <f t="shared" si="6"/>
        <v>224</v>
      </c>
    </row>
    <row r="373" spans="1:6" s="150" customFormat="1" ht="18" customHeight="1">
      <c r="A373" s="156" t="s">
        <v>700</v>
      </c>
      <c r="B373" s="156" t="s">
        <v>701</v>
      </c>
      <c r="C373" s="158">
        <v>0</v>
      </c>
      <c r="D373" s="158">
        <v>229</v>
      </c>
      <c r="E373" s="158">
        <v>92</v>
      </c>
      <c r="F373" s="158">
        <f t="shared" si="6"/>
        <v>-137</v>
      </c>
    </row>
    <row r="374" spans="1:6" s="150" customFormat="1" ht="18" customHeight="1">
      <c r="A374" s="156" t="s">
        <v>702</v>
      </c>
      <c r="B374" s="156" t="s">
        <v>703</v>
      </c>
      <c r="C374" s="158">
        <v>0</v>
      </c>
      <c r="D374" s="158">
        <v>16</v>
      </c>
      <c r="E374" s="158">
        <v>16</v>
      </c>
      <c r="F374" s="158">
        <f t="shared" si="6"/>
        <v>0</v>
      </c>
    </row>
    <row r="375" spans="1:6" s="150" customFormat="1" ht="18" customHeight="1">
      <c r="A375" s="156" t="s">
        <v>704</v>
      </c>
      <c r="B375" s="156" t="s">
        <v>705</v>
      </c>
      <c r="C375" s="158">
        <v>0</v>
      </c>
      <c r="D375" s="158">
        <v>35</v>
      </c>
      <c r="E375" s="158">
        <v>43</v>
      </c>
      <c r="F375" s="158">
        <f t="shared" si="6"/>
        <v>8</v>
      </c>
    </row>
    <row r="376" spans="1:6" s="150" customFormat="1" ht="18" customHeight="1">
      <c r="A376" s="156" t="s">
        <v>706</v>
      </c>
      <c r="B376" s="156" t="s">
        <v>707</v>
      </c>
      <c r="C376" s="158">
        <v>0</v>
      </c>
      <c r="D376" s="158">
        <v>0</v>
      </c>
      <c r="E376" s="158">
        <v>310</v>
      </c>
      <c r="F376" s="158">
        <f t="shared" si="6"/>
        <v>310</v>
      </c>
    </row>
    <row r="377" spans="1:6" s="150" customFormat="1" ht="18" customHeight="1">
      <c r="A377" s="156" t="s">
        <v>708</v>
      </c>
      <c r="B377" s="156" t="s">
        <v>709</v>
      </c>
      <c r="C377" s="158">
        <v>0</v>
      </c>
      <c r="D377" s="158">
        <v>0</v>
      </c>
      <c r="E377" s="158">
        <v>160</v>
      </c>
      <c r="F377" s="158">
        <f t="shared" si="6"/>
        <v>160</v>
      </c>
    </row>
    <row r="378" spans="1:6" s="150" customFormat="1" ht="18" customHeight="1">
      <c r="A378" s="156" t="s">
        <v>710</v>
      </c>
      <c r="B378" s="156" t="s">
        <v>711</v>
      </c>
      <c r="C378" s="158">
        <v>0</v>
      </c>
      <c r="D378" s="158">
        <v>140</v>
      </c>
      <c r="E378" s="158">
        <v>166</v>
      </c>
      <c r="F378" s="158">
        <f t="shared" si="6"/>
        <v>26</v>
      </c>
    </row>
    <row r="379" spans="1:6" s="150" customFormat="1" ht="18" customHeight="1">
      <c r="A379" s="156" t="s">
        <v>712</v>
      </c>
      <c r="B379" s="156" t="s">
        <v>713</v>
      </c>
      <c r="C379" s="158">
        <v>984</v>
      </c>
      <c r="D379" s="158">
        <v>2029</v>
      </c>
      <c r="E379" s="158">
        <v>3676</v>
      </c>
      <c r="F379" s="158">
        <f t="shared" si="6"/>
        <v>663</v>
      </c>
    </row>
    <row r="380" spans="1:6" s="150" customFormat="1" ht="18" customHeight="1">
      <c r="A380" s="156" t="s">
        <v>714</v>
      </c>
      <c r="B380" s="156" t="s">
        <v>715</v>
      </c>
      <c r="C380" s="158">
        <v>0</v>
      </c>
      <c r="D380" s="158">
        <v>384</v>
      </c>
      <c r="E380" s="158">
        <v>519</v>
      </c>
      <c r="F380" s="158">
        <f t="shared" si="6"/>
        <v>135</v>
      </c>
    </row>
    <row r="381" spans="1:6" s="150" customFormat="1" ht="18" customHeight="1">
      <c r="A381" s="156" t="s">
        <v>716</v>
      </c>
      <c r="B381" s="156" t="s">
        <v>717</v>
      </c>
      <c r="C381" s="158">
        <v>1</v>
      </c>
      <c r="D381" s="158">
        <v>150</v>
      </c>
      <c r="E381" s="158">
        <v>123</v>
      </c>
      <c r="F381" s="158">
        <f t="shared" si="6"/>
        <v>-28</v>
      </c>
    </row>
    <row r="382" spans="1:6" s="150" customFormat="1" ht="18" customHeight="1">
      <c r="A382" s="156" t="s">
        <v>718</v>
      </c>
      <c r="B382" s="156" t="s">
        <v>719</v>
      </c>
      <c r="C382" s="158">
        <v>0</v>
      </c>
      <c r="D382" s="158">
        <v>240</v>
      </c>
      <c r="E382" s="158">
        <v>1272</v>
      </c>
      <c r="F382" s="158">
        <f t="shared" si="6"/>
        <v>1032</v>
      </c>
    </row>
    <row r="383" spans="1:6" s="150" customFormat="1" ht="18" customHeight="1">
      <c r="A383" s="156" t="s">
        <v>720</v>
      </c>
      <c r="B383" s="156" t="s">
        <v>721</v>
      </c>
      <c r="C383" s="158">
        <v>34</v>
      </c>
      <c r="D383" s="158">
        <v>375</v>
      </c>
      <c r="E383" s="158">
        <v>374</v>
      </c>
      <c r="F383" s="158">
        <f t="shared" si="6"/>
        <v>-35</v>
      </c>
    </row>
    <row r="384" spans="1:6" s="150" customFormat="1" ht="18" customHeight="1">
      <c r="A384" s="156" t="s">
        <v>722</v>
      </c>
      <c r="B384" s="156" t="s">
        <v>723</v>
      </c>
      <c r="C384" s="158">
        <v>430</v>
      </c>
      <c r="D384" s="158">
        <v>0</v>
      </c>
      <c r="E384" s="158">
        <v>377</v>
      </c>
      <c r="F384" s="158">
        <f t="shared" si="6"/>
        <v>-53</v>
      </c>
    </row>
    <row r="385" spans="1:6" s="150" customFormat="1" ht="18" customHeight="1">
      <c r="A385" s="156" t="s">
        <v>724</v>
      </c>
      <c r="B385" s="156" t="s">
        <v>725</v>
      </c>
      <c r="C385" s="158">
        <v>11</v>
      </c>
      <c r="D385" s="158">
        <v>0</v>
      </c>
      <c r="E385" s="158">
        <v>23</v>
      </c>
      <c r="F385" s="158">
        <f t="shared" si="6"/>
        <v>12</v>
      </c>
    </row>
    <row r="386" spans="1:6" s="150" customFormat="1" ht="18" customHeight="1">
      <c r="A386" s="156" t="s">
        <v>726</v>
      </c>
      <c r="B386" s="156" t="s">
        <v>727</v>
      </c>
      <c r="C386" s="158">
        <v>903</v>
      </c>
      <c r="D386" s="158">
        <v>0</v>
      </c>
      <c r="E386" s="158">
        <v>903</v>
      </c>
      <c r="F386" s="158">
        <f t="shared" si="6"/>
        <v>0</v>
      </c>
    </row>
    <row r="387" spans="1:6" s="150" customFormat="1" ht="18" customHeight="1">
      <c r="A387" s="156" t="s">
        <v>728</v>
      </c>
      <c r="B387" s="156" t="s">
        <v>729</v>
      </c>
      <c r="C387" s="158">
        <v>823</v>
      </c>
      <c r="D387" s="158">
        <v>5386</v>
      </c>
      <c r="E387" s="158">
        <v>7575</v>
      </c>
      <c r="F387" s="158">
        <f t="shared" si="6"/>
        <v>1366</v>
      </c>
    </row>
    <row r="388" spans="1:6" s="150" customFormat="1" ht="18" customHeight="1">
      <c r="A388" s="156" t="s">
        <v>730</v>
      </c>
      <c r="B388" s="157" t="s">
        <v>731</v>
      </c>
      <c r="C388" s="158">
        <v>837</v>
      </c>
      <c r="D388" s="158">
        <v>6022</v>
      </c>
      <c r="E388" s="158">
        <v>6810</v>
      </c>
      <c r="F388" s="158">
        <f t="shared" si="6"/>
        <v>-49</v>
      </c>
    </row>
    <row r="389" spans="1:6" s="150" customFormat="1" ht="18" customHeight="1">
      <c r="A389" s="156" t="s">
        <v>732</v>
      </c>
      <c r="B389" s="156" t="s">
        <v>733</v>
      </c>
      <c r="C389" s="158">
        <v>0</v>
      </c>
      <c r="D389" s="158">
        <v>0</v>
      </c>
      <c r="E389" s="158">
        <v>2</v>
      </c>
      <c r="F389" s="158">
        <f t="shared" si="6"/>
        <v>2</v>
      </c>
    </row>
    <row r="390" spans="1:6" s="150" customFormat="1" ht="18" customHeight="1">
      <c r="A390" s="156" t="s">
        <v>734</v>
      </c>
      <c r="B390" s="156" t="s">
        <v>735</v>
      </c>
      <c r="C390" s="158">
        <v>577</v>
      </c>
      <c r="D390" s="158">
        <v>80</v>
      </c>
      <c r="E390" s="158">
        <v>879</v>
      </c>
      <c r="F390" s="158">
        <f t="shared" si="6"/>
        <v>222</v>
      </c>
    </row>
    <row r="391" spans="1:6" s="150" customFormat="1" ht="18" customHeight="1">
      <c r="A391" s="156" t="s">
        <v>736</v>
      </c>
      <c r="B391" s="156" t="s">
        <v>737</v>
      </c>
      <c r="C391" s="158">
        <v>42</v>
      </c>
      <c r="D391" s="158">
        <v>435</v>
      </c>
      <c r="E391" s="158">
        <v>436</v>
      </c>
      <c r="F391" s="158">
        <f t="shared" si="6"/>
        <v>-41</v>
      </c>
    </row>
    <row r="392" spans="1:6" s="150" customFormat="1" ht="18" customHeight="1">
      <c r="A392" s="156" t="s">
        <v>738</v>
      </c>
      <c r="B392" s="156" t="s">
        <v>739</v>
      </c>
      <c r="C392" s="158">
        <v>85</v>
      </c>
      <c r="D392" s="158">
        <v>5422</v>
      </c>
      <c r="E392" s="158">
        <v>5264</v>
      </c>
      <c r="F392" s="158">
        <f t="shared" si="6"/>
        <v>-243</v>
      </c>
    </row>
    <row r="393" spans="1:6" s="150" customFormat="1" ht="18" customHeight="1">
      <c r="A393" s="156" t="s">
        <v>740</v>
      </c>
      <c r="B393" s="156" t="s">
        <v>741</v>
      </c>
      <c r="C393" s="158">
        <v>48</v>
      </c>
      <c r="D393" s="158">
        <v>0</v>
      </c>
      <c r="E393" s="158">
        <v>47</v>
      </c>
      <c r="F393" s="158">
        <f t="shared" si="6"/>
        <v>-1</v>
      </c>
    </row>
    <row r="394" spans="1:6" s="150" customFormat="1" ht="18" customHeight="1">
      <c r="A394" s="156" t="s">
        <v>742</v>
      </c>
      <c r="B394" s="156" t="s">
        <v>743</v>
      </c>
      <c r="C394" s="158">
        <v>0</v>
      </c>
      <c r="D394" s="158">
        <v>12</v>
      </c>
      <c r="E394" s="158">
        <v>12</v>
      </c>
      <c r="F394" s="158">
        <f t="shared" si="6"/>
        <v>0</v>
      </c>
    </row>
    <row r="395" spans="1:6" s="150" customFormat="1" ht="18" customHeight="1">
      <c r="A395" s="156" t="s">
        <v>744</v>
      </c>
      <c r="B395" s="156" t="s">
        <v>745</v>
      </c>
      <c r="C395" s="158">
        <v>1</v>
      </c>
      <c r="D395" s="158">
        <v>0</v>
      </c>
      <c r="E395" s="158">
        <v>1</v>
      </c>
      <c r="F395" s="158">
        <f t="shared" si="6"/>
        <v>0</v>
      </c>
    </row>
    <row r="396" spans="1:6" s="150" customFormat="1" ht="18" customHeight="1">
      <c r="A396" s="156" t="s">
        <v>746</v>
      </c>
      <c r="B396" s="156" t="s">
        <v>747</v>
      </c>
      <c r="C396" s="158">
        <v>1</v>
      </c>
      <c r="D396" s="158">
        <v>0</v>
      </c>
      <c r="E396" s="158">
        <v>1</v>
      </c>
      <c r="F396" s="158">
        <f t="shared" si="6"/>
        <v>0</v>
      </c>
    </row>
    <row r="397" spans="1:6" s="150" customFormat="1" ht="18" customHeight="1">
      <c r="A397" s="156" t="s">
        <v>748</v>
      </c>
      <c r="B397" s="156" t="s">
        <v>749</v>
      </c>
      <c r="C397" s="158">
        <v>53</v>
      </c>
      <c r="D397" s="158">
        <v>73</v>
      </c>
      <c r="E397" s="158">
        <v>138</v>
      </c>
      <c r="F397" s="158">
        <f t="shared" si="6"/>
        <v>12</v>
      </c>
    </row>
    <row r="398" spans="1:6" s="150" customFormat="1" ht="18" customHeight="1">
      <c r="A398" s="156" t="s">
        <v>750</v>
      </c>
      <c r="B398" s="156" t="s">
        <v>751</v>
      </c>
      <c r="C398" s="158">
        <v>30</v>
      </c>
      <c r="D398" s="158">
        <v>0</v>
      </c>
      <c r="E398" s="158">
        <v>30</v>
      </c>
      <c r="F398" s="158">
        <f t="shared" si="6"/>
        <v>0</v>
      </c>
    </row>
    <row r="399" spans="1:6" s="150" customFormat="1" ht="18" customHeight="1">
      <c r="A399" s="156" t="s">
        <v>752</v>
      </c>
      <c r="B399" s="157" t="s">
        <v>753</v>
      </c>
      <c r="C399" s="158">
        <v>3458</v>
      </c>
      <c r="D399" s="158">
        <v>5456</v>
      </c>
      <c r="E399" s="158">
        <v>34139</v>
      </c>
      <c r="F399" s="158">
        <f t="shared" si="6"/>
        <v>25225</v>
      </c>
    </row>
    <row r="400" spans="1:6" s="150" customFormat="1" ht="18" customHeight="1">
      <c r="A400" s="156" t="s">
        <v>754</v>
      </c>
      <c r="B400" s="156" t="s">
        <v>755</v>
      </c>
      <c r="C400" s="158">
        <v>0</v>
      </c>
      <c r="D400" s="158">
        <v>1036</v>
      </c>
      <c r="E400" s="158">
        <v>901</v>
      </c>
      <c r="F400" s="158">
        <f t="shared" si="6"/>
        <v>-135</v>
      </c>
    </row>
    <row r="401" spans="1:6" s="150" customFormat="1" ht="18" customHeight="1">
      <c r="A401" s="156" t="s">
        <v>756</v>
      </c>
      <c r="B401" s="156" t="s">
        <v>757</v>
      </c>
      <c r="C401" s="158">
        <v>1212</v>
      </c>
      <c r="D401" s="158">
        <v>1567</v>
      </c>
      <c r="E401" s="158">
        <v>25360</v>
      </c>
      <c r="F401" s="158">
        <f t="shared" si="6"/>
        <v>22581</v>
      </c>
    </row>
    <row r="402" spans="1:6" s="150" customFormat="1" ht="18" customHeight="1">
      <c r="A402" s="156" t="s">
        <v>758</v>
      </c>
      <c r="B402" s="156" t="s">
        <v>759</v>
      </c>
      <c r="C402" s="158">
        <v>260</v>
      </c>
      <c r="D402" s="158">
        <v>1728</v>
      </c>
      <c r="E402" s="158">
        <v>1830</v>
      </c>
      <c r="F402" s="158">
        <f t="shared" si="6"/>
        <v>-158</v>
      </c>
    </row>
    <row r="403" spans="1:6" s="150" customFormat="1" ht="18" customHeight="1">
      <c r="A403" s="156" t="s">
        <v>760</v>
      </c>
      <c r="B403" s="156" t="s">
        <v>761</v>
      </c>
      <c r="C403" s="158">
        <v>0</v>
      </c>
      <c r="D403" s="158">
        <v>50</v>
      </c>
      <c r="E403" s="158">
        <v>43</v>
      </c>
      <c r="F403" s="158">
        <f t="shared" si="6"/>
        <v>-7</v>
      </c>
    </row>
    <row r="404" spans="1:6" s="150" customFormat="1" ht="18" customHeight="1">
      <c r="A404" s="156" t="s">
        <v>762</v>
      </c>
      <c r="B404" s="156" t="s">
        <v>763</v>
      </c>
      <c r="C404" s="158">
        <v>0</v>
      </c>
      <c r="D404" s="158">
        <v>55</v>
      </c>
      <c r="E404" s="158">
        <v>66</v>
      </c>
      <c r="F404" s="158">
        <f t="shared" si="6"/>
        <v>11</v>
      </c>
    </row>
    <row r="405" spans="1:6" s="150" customFormat="1" ht="18" customHeight="1">
      <c r="A405" s="156" t="s">
        <v>764</v>
      </c>
      <c r="B405" s="156" t="s">
        <v>765</v>
      </c>
      <c r="C405" s="158">
        <v>0</v>
      </c>
      <c r="D405" s="158">
        <v>196</v>
      </c>
      <c r="E405" s="158">
        <v>3162</v>
      </c>
      <c r="F405" s="158">
        <f t="shared" si="6"/>
        <v>2966</v>
      </c>
    </row>
    <row r="406" spans="1:6" s="150" customFormat="1" ht="18" customHeight="1">
      <c r="A406" s="156" t="s">
        <v>766</v>
      </c>
      <c r="B406" s="156" t="s">
        <v>767</v>
      </c>
      <c r="C406" s="158">
        <v>56</v>
      </c>
      <c r="D406" s="158">
        <v>0</v>
      </c>
      <c r="E406" s="158">
        <v>56</v>
      </c>
      <c r="F406" s="158">
        <f t="shared" si="6"/>
        <v>0</v>
      </c>
    </row>
    <row r="407" spans="1:6" s="150" customFormat="1" ht="18" customHeight="1">
      <c r="A407" s="156" t="s">
        <v>768</v>
      </c>
      <c r="B407" s="156" t="s">
        <v>769</v>
      </c>
      <c r="C407" s="158">
        <v>509</v>
      </c>
      <c r="D407" s="158">
        <v>500</v>
      </c>
      <c r="E407" s="158">
        <v>996</v>
      </c>
      <c r="F407" s="158">
        <f t="shared" si="6"/>
        <v>-13</v>
      </c>
    </row>
    <row r="408" spans="1:6" s="150" customFormat="1" ht="18" customHeight="1">
      <c r="A408" s="156" t="s">
        <v>770</v>
      </c>
      <c r="B408" s="156" t="s">
        <v>771</v>
      </c>
      <c r="C408" s="158">
        <v>0</v>
      </c>
      <c r="D408" s="158">
        <v>80</v>
      </c>
      <c r="E408" s="158">
        <v>0</v>
      </c>
      <c r="F408" s="158">
        <f t="shared" si="6"/>
        <v>-80</v>
      </c>
    </row>
    <row r="409" spans="1:6" s="150" customFormat="1" ht="18" customHeight="1">
      <c r="A409" s="156" t="s">
        <v>772</v>
      </c>
      <c r="B409" s="156" t="s">
        <v>773</v>
      </c>
      <c r="C409" s="158">
        <v>142</v>
      </c>
      <c r="D409" s="158">
        <v>208</v>
      </c>
      <c r="E409" s="158">
        <v>383</v>
      </c>
      <c r="F409" s="158">
        <f t="shared" si="6"/>
        <v>33</v>
      </c>
    </row>
    <row r="410" spans="1:6" s="150" customFormat="1" ht="18" customHeight="1">
      <c r="A410" s="156" t="s">
        <v>774</v>
      </c>
      <c r="B410" s="156" t="s">
        <v>775</v>
      </c>
      <c r="C410" s="158">
        <v>0</v>
      </c>
      <c r="D410" s="158">
        <v>0</v>
      </c>
      <c r="E410" s="158">
        <v>57</v>
      </c>
      <c r="F410" s="158">
        <f t="shared" si="6"/>
        <v>57</v>
      </c>
    </row>
    <row r="411" spans="1:6" s="150" customFormat="1" ht="18" customHeight="1">
      <c r="A411" s="156" t="s">
        <v>776</v>
      </c>
      <c r="B411" s="156" t="s">
        <v>777</v>
      </c>
      <c r="C411" s="158">
        <v>1279</v>
      </c>
      <c r="D411" s="158">
        <v>36</v>
      </c>
      <c r="E411" s="158">
        <v>1285</v>
      </c>
      <c r="F411" s="158">
        <f t="shared" si="6"/>
        <v>-30</v>
      </c>
    </row>
    <row r="412" spans="1:6" s="150" customFormat="1" ht="18" customHeight="1">
      <c r="A412" s="156" t="s">
        <v>778</v>
      </c>
      <c r="B412" s="157" t="s">
        <v>779</v>
      </c>
      <c r="C412" s="158">
        <v>0</v>
      </c>
      <c r="D412" s="158">
        <v>400</v>
      </c>
      <c r="E412" s="158">
        <v>400</v>
      </c>
      <c r="F412" s="158">
        <f t="shared" si="6"/>
        <v>0</v>
      </c>
    </row>
    <row r="413" spans="1:6" s="150" customFormat="1" ht="18" customHeight="1">
      <c r="A413" s="156" t="s">
        <v>780</v>
      </c>
      <c r="B413" s="156" t="s">
        <v>781</v>
      </c>
      <c r="C413" s="158">
        <v>0</v>
      </c>
      <c r="D413" s="158">
        <v>400</v>
      </c>
      <c r="E413" s="158">
        <v>400</v>
      </c>
      <c r="F413" s="158">
        <f t="shared" si="6"/>
        <v>0</v>
      </c>
    </row>
    <row r="414" spans="1:6" s="150" customFormat="1" ht="18" customHeight="1">
      <c r="A414" s="156" t="s">
        <v>782</v>
      </c>
      <c r="B414" s="157" t="s">
        <v>783</v>
      </c>
      <c r="C414" s="158">
        <v>3516</v>
      </c>
      <c r="D414" s="158">
        <v>1005</v>
      </c>
      <c r="E414" s="158">
        <v>4212</v>
      </c>
      <c r="F414" s="158">
        <f t="shared" si="6"/>
        <v>-309</v>
      </c>
    </row>
    <row r="415" spans="1:6" s="150" customFormat="1" ht="18" customHeight="1">
      <c r="A415" s="156" t="s">
        <v>784</v>
      </c>
      <c r="B415" s="156" t="s">
        <v>785</v>
      </c>
      <c r="C415" s="158">
        <v>1840</v>
      </c>
      <c r="D415" s="158">
        <v>0</v>
      </c>
      <c r="E415" s="158">
        <v>2511</v>
      </c>
      <c r="F415" s="158">
        <f t="shared" si="6"/>
        <v>671</v>
      </c>
    </row>
    <row r="416" spans="1:6" s="150" customFormat="1" ht="18" customHeight="1">
      <c r="A416" s="156" t="s">
        <v>786</v>
      </c>
      <c r="B416" s="156" t="s">
        <v>787</v>
      </c>
      <c r="C416" s="158">
        <v>0</v>
      </c>
      <c r="D416" s="158">
        <v>960</v>
      </c>
      <c r="E416" s="158">
        <v>0</v>
      </c>
      <c r="F416" s="158">
        <f t="shared" si="6"/>
        <v>-960</v>
      </c>
    </row>
    <row r="417" spans="1:6" s="150" customFormat="1" ht="18" customHeight="1">
      <c r="A417" s="156" t="s">
        <v>788</v>
      </c>
      <c r="B417" s="156" t="s">
        <v>789</v>
      </c>
      <c r="C417" s="158">
        <v>1676</v>
      </c>
      <c r="D417" s="158">
        <v>45</v>
      </c>
      <c r="E417" s="158">
        <v>1701</v>
      </c>
      <c r="F417" s="158">
        <f t="shared" si="6"/>
        <v>-20</v>
      </c>
    </row>
    <row r="418" spans="1:6" s="150" customFormat="1" ht="18" customHeight="1">
      <c r="A418" s="156" t="s">
        <v>790</v>
      </c>
      <c r="B418" s="157" t="s">
        <v>791</v>
      </c>
      <c r="C418" s="158">
        <v>78</v>
      </c>
      <c r="D418" s="158">
        <v>1372</v>
      </c>
      <c r="E418" s="158">
        <v>1720</v>
      </c>
      <c r="F418" s="158">
        <f aca="true" t="shared" si="7" ref="F418:F481">E418-D418-C418</f>
        <v>270</v>
      </c>
    </row>
    <row r="419" spans="1:6" s="150" customFormat="1" ht="18" customHeight="1">
      <c r="A419" s="156" t="s">
        <v>792</v>
      </c>
      <c r="B419" s="156" t="s">
        <v>793</v>
      </c>
      <c r="C419" s="158">
        <v>78</v>
      </c>
      <c r="D419" s="158">
        <v>1141</v>
      </c>
      <c r="E419" s="158">
        <v>1239</v>
      </c>
      <c r="F419" s="158">
        <f t="shared" si="7"/>
        <v>20</v>
      </c>
    </row>
    <row r="420" spans="1:6" s="150" customFormat="1" ht="18" customHeight="1">
      <c r="A420" s="156" t="s">
        <v>794</v>
      </c>
      <c r="B420" s="156" t="s">
        <v>795</v>
      </c>
      <c r="C420" s="158">
        <v>0</v>
      </c>
      <c r="D420" s="158">
        <v>231</v>
      </c>
      <c r="E420" s="158">
        <v>481</v>
      </c>
      <c r="F420" s="158">
        <f t="shared" si="7"/>
        <v>250</v>
      </c>
    </row>
    <row r="421" spans="1:6" s="150" customFormat="1" ht="18" customHeight="1">
      <c r="A421" s="156" t="s">
        <v>796</v>
      </c>
      <c r="B421" s="157" t="s">
        <v>797</v>
      </c>
      <c r="C421" s="158">
        <v>30</v>
      </c>
      <c r="D421" s="158">
        <v>12245</v>
      </c>
      <c r="E421" s="158">
        <v>2825</v>
      </c>
      <c r="F421" s="158">
        <f t="shared" si="7"/>
        <v>-9450</v>
      </c>
    </row>
    <row r="422" spans="1:6" s="150" customFormat="1" ht="18" customHeight="1">
      <c r="A422" s="156" t="s">
        <v>798</v>
      </c>
      <c r="B422" s="156" t="s">
        <v>799</v>
      </c>
      <c r="C422" s="158">
        <v>30</v>
      </c>
      <c r="D422" s="158">
        <v>12245</v>
      </c>
      <c r="E422" s="158">
        <v>2825</v>
      </c>
      <c r="F422" s="158">
        <f t="shared" si="7"/>
        <v>-9450</v>
      </c>
    </row>
    <row r="423" spans="1:6" s="150" customFormat="1" ht="18" customHeight="1">
      <c r="A423" s="156" t="s">
        <v>800</v>
      </c>
      <c r="B423" s="157" t="s">
        <v>801</v>
      </c>
      <c r="C423" s="158">
        <v>2401</v>
      </c>
      <c r="D423" s="158">
        <v>18698</v>
      </c>
      <c r="E423" s="158">
        <v>21260</v>
      </c>
      <c r="F423" s="158">
        <f t="shared" si="7"/>
        <v>161</v>
      </c>
    </row>
    <row r="424" spans="1:6" s="150" customFormat="1" ht="18" customHeight="1">
      <c r="A424" s="156" t="s">
        <v>802</v>
      </c>
      <c r="B424" s="157" t="s">
        <v>803</v>
      </c>
      <c r="C424" s="158">
        <v>2326</v>
      </c>
      <c r="D424" s="158">
        <v>18562</v>
      </c>
      <c r="E424" s="158">
        <v>20193</v>
      </c>
      <c r="F424" s="158">
        <f t="shared" si="7"/>
        <v>-695</v>
      </c>
    </row>
    <row r="425" spans="1:6" s="150" customFormat="1" ht="18" customHeight="1">
      <c r="A425" s="156" t="s">
        <v>804</v>
      </c>
      <c r="B425" s="156" t="s">
        <v>59</v>
      </c>
      <c r="C425" s="158">
        <v>0</v>
      </c>
      <c r="D425" s="158">
        <v>399</v>
      </c>
      <c r="E425" s="158">
        <v>478</v>
      </c>
      <c r="F425" s="158">
        <f t="shared" si="7"/>
        <v>79</v>
      </c>
    </row>
    <row r="426" spans="1:6" s="150" customFormat="1" ht="18" customHeight="1">
      <c r="A426" s="156" t="s">
        <v>805</v>
      </c>
      <c r="B426" s="156" t="s">
        <v>806</v>
      </c>
      <c r="C426" s="158">
        <v>538</v>
      </c>
      <c r="D426" s="158">
        <v>7446</v>
      </c>
      <c r="E426" s="158">
        <v>6512</v>
      </c>
      <c r="F426" s="158">
        <f t="shared" si="7"/>
        <v>-1472</v>
      </c>
    </row>
    <row r="427" spans="1:6" s="150" customFormat="1" ht="18" customHeight="1">
      <c r="A427" s="156" t="s">
        <v>807</v>
      </c>
      <c r="B427" s="156" t="s">
        <v>808</v>
      </c>
      <c r="C427" s="158">
        <v>1788</v>
      </c>
      <c r="D427" s="158">
        <v>10717</v>
      </c>
      <c r="E427" s="158">
        <v>13203</v>
      </c>
      <c r="F427" s="158">
        <f t="shared" si="7"/>
        <v>698</v>
      </c>
    </row>
    <row r="428" spans="1:6" s="150" customFormat="1" ht="18" customHeight="1">
      <c r="A428" s="156" t="s">
        <v>809</v>
      </c>
      <c r="B428" s="157" t="s">
        <v>810</v>
      </c>
      <c r="C428" s="158">
        <v>3</v>
      </c>
      <c r="D428" s="158">
        <v>0</v>
      </c>
      <c r="E428" s="158">
        <v>814</v>
      </c>
      <c r="F428" s="158">
        <f t="shared" si="7"/>
        <v>811</v>
      </c>
    </row>
    <row r="429" spans="1:6" s="150" customFormat="1" ht="18" customHeight="1">
      <c r="A429" s="156" t="s">
        <v>811</v>
      </c>
      <c r="B429" s="156" t="s">
        <v>812</v>
      </c>
      <c r="C429" s="158">
        <v>3</v>
      </c>
      <c r="D429" s="158">
        <v>0</v>
      </c>
      <c r="E429" s="158">
        <v>3</v>
      </c>
      <c r="F429" s="158">
        <f t="shared" si="7"/>
        <v>0</v>
      </c>
    </row>
    <row r="430" spans="1:6" s="150" customFormat="1" ht="18" customHeight="1">
      <c r="A430" s="156" t="s">
        <v>813</v>
      </c>
      <c r="B430" s="156" t="s">
        <v>814</v>
      </c>
      <c r="C430" s="158">
        <v>0</v>
      </c>
      <c r="D430" s="158">
        <v>0</v>
      </c>
      <c r="E430" s="158">
        <v>811</v>
      </c>
      <c r="F430" s="158">
        <f t="shared" si="7"/>
        <v>811</v>
      </c>
    </row>
    <row r="431" spans="1:6" s="150" customFormat="1" ht="18" customHeight="1">
      <c r="A431" s="156" t="s">
        <v>815</v>
      </c>
      <c r="B431" s="157" t="s">
        <v>816</v>
      </c>
      <c r="C431" s="158">
        <v>72</v>
      </c>
      <c r="D431" s="158">
        <v>0</v>
      </c>
      <c r="E431" s="158">
        <v>72</v>
      </c>
      <c r="F431" s="158">
        <f t="shared" si="7"/>
        <v>0</v>
      </c>
    </row>
    <row r="432" spans="1:6" s="150" customFormat="1" ht="18" customHeight="1">
      <c r="A432" s="156" t="s">
        <v>817</v>
      </c>
      <c r="B432" s="156" t="s">
        <v>818</v>
      </c>
      <c r="C432" s="158">
        <v>20</v>
      </c>
      <c r="D432" s="158">
        <v>0</v>
      </c>
      <c r="E432" s="158">
        <v>20</v>
      </c>
      <c r="F432" s="158">
        <f t="shared" si="7"/>
        <v>0</v>
      </c>
    </row>
    <row r="433" spans="1:6" s="150" customFormat="1" ht="18" customHeight="1">
      <c r="A433" s="156" t="s">
        <v>819</v>
      </c>
      <c r="B433" s="156" t="s">
        <v>820</v>
      </c>
      <c r="C433" s="158">
        <v>52</v>
      </c>
      <c r="D433" s="158">
        <v>0</v>
      </c>
      <c r="E433" s="158">
        <v>52</v>
      </c>
      <c r="F433" s="158">
        <f t="shared" si="7"/>
        <v>0</v>
      </c>
    </row>
    <row r="434" spans="1:6" s="150" customFormat="1" ht="18" customHeight="1">
      <c r="A434" s="156" t="s">
        <v>821</v>
      </c>
      <c r="B434" s="157" t="s">
        <v>822</v>
      </c>
      <c r="C434" s="158">
        <v>0</v>
      </c>
      <c r="D434" s="158">
        <v>136</v>
      </c>
      <c r="E434" s="158">
        <v>181</v>
      </c>
      <c r="F434" s="158">
        <f t="shared" si="7"/>
        <v>45</v>
      </c>
    </row>
    <row r="435" spans="1:6" s="150" customFormat="1" ht="18" customHeight="1">
      <c r="A435" s="156" t="s">
        <v>823</v>
      </c>
      <c r="B435" s="156" t="s">
        <v>824</v>
      </c>
      <c r="C435" s="158">
        <v>0</v>
      </c>
      <c r="D435" s="158">
        <v>136</v>
      </c>
      <c r="E435" s="158">
        <v>181</v>
      </c>
      <c r="F435" s="158">
        <f t="shared" si="7"/>
        <v>45</v>
      </c>
    </row>
    <row r="436" spans="1:6" s="150" customFormat="1" ht="18" customHeight="1">
      <c r="A436" s="156" t="s">
        <v>825</v>
      </c>
      <c r="B436" s="157" t="s">
        <v>826</v>
      </c>
      <c r="C436" s="158">
        <v>1737</v>
      </c>
      <c r="D436" s="158">
        <v>15601</v>
      </c>
      <c r="E436" s="158">
        <v>21319</v>
      </c>
      <c r="F436" s="158">
        <f t="shared" si="7"/>
        <v>3981</v>
      </c>
    </row>
    <row r="437" spans="1:6" s="150" customFormat="1" ht="18" customHeight="1">
      <c r="A437" s="156" t="s">
        <v>827</v>
      </c>
      <c r="B437" s="157" t="s">
        <v>828</v>
      </c>
      <c r="C437" s="158">
        <v>0</v>
      </c>
      <c r="D437" s="158">
        <v>0</v>
      </c>
      <c r="E437" s="158">
        <v>590</v>
      </c>
      <c r="F437" s="158">
        <f t="shared" si="7"/>
        <v>590</v>
      </c>
    </row>
    <row r="438" spans="1:6" s="150" customFormat="1" ht="18" customHeight="1">
      <c r="A438" s="156" t="s">
        <v>829</v>
      </c>
      <c r="B438" s="156" t="s">
        <v>830</v>
      </c>
      <c r="C438" s="158">
        <v>0</v>
      </c>
      <c r="D438" s="158">
        <v>0</v>
      </c>
      <c r="E438" s="158">
        <v>590</v>
      </c>
      <c r="F438" s="158">
        <f t="shared" si="7"/>
        <v>590</v>
      </c>
    </row>
    <row r="439" spans="1:6" s="150" customFormat="1" ht="18" customHeight="1">
      <c r="A439" s="156" t="s">
        <v>831</v>
      </c>
      <c r="B439" s="157" t="s">
        <v>832</v>
      </c>
      <c r="C439" s="158">
        <v>0</v>
      </c>
      <c r="D439" s="158">
        <v>707</v>
      </c>
      <c r="E439" s="158">
        <v>1305</v>
      </c>
      <c r="F439" s="158">
        <f t="shared" si="7"/>
        <v>598</v>
      </c>
    </row>
    <row r="440" spans="1:6" s="150" customFormat="1" ht="18" customHeight="1">
      <c r="A440" s="156" t="s">
        <v>833</v>
      </c>
      <c r="B440" s="156" t="s">
        <v>59</v>
      </c>
      <c r="C440" s="158">
        <v>0</v>
      </c>
      <c r="D440" s="158">
        <v>272</v>
      </c>
      <c r="E440" s="158">
        <v>377</v>
      </c>
      <c r="F440" s="158">
        <f t="shared" si="7"/>
        <v>105</v>
      </c>
    </row>
    <row r="441" spans="1:6" s="150" customFormat="1" ht="18" customHeight="1">
      <c r="A441" s="156" t="s">
        <v>834</v>
      </c>
      <c r="B441" s="156" t="s">
        <v>61</v>
      </c>
      <c r="C441" s="158">
        <v>0</v>
      </c>
      <c r="D441" s="158">
        <v>225</v>
      </c>
      <c r="E441" s="158">
        <v>196</v>
      </c>
      <c r="F441" s="158">
        <f t="shared" si="7"/>
        <v>-29</v>
      </c>
    </row>
    <row r="442" spans="1:6" s="150" customFormat="1" ht="18" customHeight="1">
      <c r="A442" s="156" t="s">
        <v>835</v>
      </c>
      <c r="B442" s="156" t="s">
        <v>836</v>
      </c>
      <c r="C442" s="158">
        <v>0</v>
      </c>
      <c r="D442" s="158">
        <v>0</v>
      </c>
      <c r="E442" s="158">
        <v>454</v>
      </c>
      <c r="F442" s="158">
        <f t="shared" si="7"/>
        <v>454</v>
      </c>
    </row>
    <row r="443" spans="1:6" s="150" customFormat="1" ht="18" customHeight="1">
      <c r="A443" s="156" t="s">
        <v>837</v>
      </c>
      <c r="B443" s="156" t="s">
        <v>838</v>
      </c>
      <c r="C443" s="158">
        <v>0</v>
      </c>
      <c r="D443" s="158">
        <v>210</v>
      </c>
      <c r="E443" s="158">
        <v>278</v>
      </c>
      <c r="F443" s="158">
        <f t="shared" si="7"/>
        <v>68</v>
      </c>
    </row>
    <row r="444" spans="1:6" s="150" customFormat="1" ht="18" customHeight="1">
      <c r="A444" s="156" t="s">
        <v>839</v>
      </c>
      <c r="B444" s="157" t="s">
        <v>840</v>
      </c>
      <c r="C444" s="158">
        <v>270</v>
      </c>
      <c r="D444" s="158">
        <v>690</v>
      </c>
      <c r="E444" s="158">
        <v>4350</v>
      </c>
      <c r="F444" s="158">
        <f t="shared" si="7"/>
        <v>3390</v>
      </c>
    </row>
    <row r="445" spans="1:6" s="150" customFormat="1" ht="18" customHeight="1">
      <c r="A445" s="156" t="s">
        <v>841</v>
      </c>
      <c r="B445" s="156" t="s">
        <v>842</v>
      </c>
      <c r="C445" s="158">
        <v>270</v>
      </c>
      <c r="D445" s="158">
        <v>300</v>
      </c>
      <c r="E445" s="158">
        <v>1112</v>
      </c>
      <c r="F445" s="158">
        <f t="shared" si="7"/>
        <v>542</v>
      </c>
    </row>
    <row r="446" spans="1:6" s="150" customFormat="1" ht="18" customHeight="1">
      <c r="A446" s="156" t="s">
        <v>843</v>
      </c>
      <c r="B446" s="156" t="s">
        <v>844</v>
      </c>
      <c r="C446" s="158">
        <v>0</v>
      </c>
      <c r="D446" s="158">
        <v>390</v>
      </c>
      <c r="E446" s="158">
        <v>3238</v>
      </c>
      <c r="F446" s="158">
        <f t="shared" si="7"/>
        <v>2848</v>
      </c>
    </row>
    <row r="447" spans="1:6" s="150" customFormat="1" ht="18" customHeight="1">
      <c r="A447" s="156" t="s">
        <v>845</v>
      </c>
      <c r="B447" s="157" t="s">
        <v>846</v>
      </c>
      <c r="C447" s="158">
        <v>1467</v>
      </c>
      <c r="D447" s="158">
        <v>14204</v>
      </c>
      <c r="E447" s="158">
        <v>15074</v>
      </c>
      <c r="F447" s="158">
        <f t="shared" si="7"/>
        <v>-597</v>
      </c>
    </row>
    <row r="448" spans="1:6" s="150" customFormat="1" ht="18" customHeight="1">
      <c r="A448" s="156" t="s">
        <v>847</v>
      </c>
      <c r="B448" s="156" t="s">
        <v>848</v>
      </c>
      <c r="C448" s="158">
        <v>0</v>
      </c>
      <c r="D448" s="158">
        <v>0</v>
      </c>
      <c r="E448" s="158">
        <v>3538</v>
      </c>
      <c r="F448" s="158">
        <f t="shared" si="7"/>
        <v>3538</v>
      </c>
    </row>
    <row r="449" spans="1:6" s="150" customFormat="1" ht="18" customHeight="1">
      <c r="A449" s="156" t="s">
        <v>849</v>
      </c>
      <c r="B449" s="156" t="s">
        <v>850</v>
      </c>
      <c r="C449" s="158">
        <v>1467</v>
      </c>
      <c r="D449" s="158">
        <v>14204</v>
      </c>
      <c r="E449" s="158">
        <v>11536</v>
      </c>
      <c r="F449" s="158">
        <f t="shared" si="7"/>
        <v>-4135</v>
      </c>
    </row>
    <row r="450" spans="1:6" s="150" customFormat="1" ht="18" customHeight="1">
      <c r="A450" s="156" t="s">
        <v>851</v>
      </c>
      <c r="B450" s="157" t="s">
        <v>852</v>
      </c>
      <c r="C450" s="158">
        <v>2095</v>
      </c>
      <c r="D450" s="158">
        <v>4107</v>
      </c>
      <c r="E450" s="158">
        <v>9430</v>
      </c>
      <c r="F450" s="158">
        <f t="shared" si="7"/>
        <v>3228</v>
      </c>
    </row>
    <row r="451" spans="1:6" s="150" customFormat="1" ht="18" customHeight="1">
      <c r="A451" s="156" t="s">
        <v>853</v>
      </c>
      <c r="B451" s="157" t="s">
        <v>854</v>
      </c>
      <c r="C451" s="158">
        <v>1907</v>
      </c>
      <c r="D451" s="158">
        <v>89</v>
      </c>
      <c r="E451" s="158">
        <v>7576</v>
      </c>
      <c r="F451" s="158">
        <f t="shared" si="7"/>
        <v>5580</v>
      </c>
    </row>
    <row r="452" spans="1:6" s="150" customFormat="1" ht="18" customHeight="1">
      <c r="A452" s="156" t="s">
        <v>855</v>
      </c>
      <c r="B452" s="156" t="s">
        <v>59</v>
      </c>
      <c r="C452" s="158">
        <v>0</v>
      </c>
      <c r="D452" s="158">
        <v>89</v>
      </c>
      <c r="E452" s="158">
        <v>128</v>
      </c>
      <c r="F452" s="158">
        <f t="shared" si="7"/>
        <v>39</v>
      </c>
    </row>
    <row r="453" spans="1:6" s="150" customFormat="1" ht="18" customHeight="1">
      <c r="A453" s="156" t="s">
        <v>856</v>
      </c>
      <c r="B453" s="156" t="s">
        <v>857</v>
      </c>
      <c r="C453" s="158">
        <v>1907</v>
      </c>
      <c r="D453" s="158">
        <v>0</v>
      </c>
      <c r="E453" s="158">
        <v>7448</v>
      </c>
      <c r="F453" s="158">
        <f t="shared" si="7"/>
        <v>5541</v>
      </c>
    </row>
    <row r="454" spans="1:6" s="150" customFormat="1" ht="18" customHeight="1">
      <c r="A454" s="156" t="s">
        <v>858</v>
      </c>
      <c r="B454" s="157" t="s">
        <v>859</v>
      </c>
      <c r="C454" s="158">
        <v>9</v>
      </c>
      <c r="D454" s="158">
        <v>0</v>
      </c>
      <c r="E454" s="158">
        <v>9</v>
      </c>
      <c r="F454" s="158">
        <f t="shared" si="7"/>
        <v>0</v>
      </c>
    </row>
    <row r="455" spans="1:6" s="150" customFormat="1" ht="18" customHeight="1">
      <c r="A455" s="156" t="s">
        <v>860</v>
      </c>
      <c r="B455" s="156" t="s">
        <v>861</v>
      </c>
      <c r="C455" s="158">
        <v>9</v>
      </c>
      <c r="D455" s="158">
        <v>0</v>
      </c>
      <c r="E455" s="158">
        <v>9</v>
      </c>
      <c r="F455" s="158">
        <f t="shared" si="7"/>
        <v>0</v>
      </c>
    </row>
    <row r="456" spans="1:6" s="150" customFormat="1" ht="18" customHeight="1">
      <c r="A456" s="156" t="s">
        <v>862</v>
      </c>
      <c r="B456" s="157" t="s">
        <v>863</v>
      </c>
      <c r="C456" s="158">
        <v>179</v>
      </c>
      <c r="D456" s="158">
        <v>4018</v>
      </c>
      <c r="E456" s="158">
        <v>1845</v>
      </c>
      <c r="F456" s="158">
        <f t="shared" si="7"/>
        <v>-2352</v>
      </c>
    </row>
    <row r="457" spans="1:6" s="150" customFormat="1" ht="18" customHeight="1">
      <c r="A457" s="156" t="s">
        <v>864</v>
      </c>
      <c r="B457" s="156" t="s">
        <v>865</v>
      </c>
      <c r="C457" s="158">
        <v>179</v>
      </c>
      <c r="D457" s="158">
        <v>4018</v>
      </c>
      <c r="E457" s="158">
        <v>1845</v>
      </c>
      <c r="F457" s="158">
        <f t="shared" si="7"/>
        <v>-2352</v>
      </c>
    </row>
    <row r="458" spans="1:6" s="150" customFormat="1" ht="18" customHeight="1">
      <c r="A458" s="156" t="s">
        <v>866</v>
      </c>
      <c r="B458" s="157" t="s">
        <v>867</v>
      </c>
      <c r="C458" s="158">
        <v>1</v>
      </c>
      <c r="D458" s="158">
        <v>4671</v>
      </c>
      <c r="E458" s="158">
        <v>4956</v>
      </c>
      <c r="F458" s="158">
        <f t="shared" si="7"/>
        <v>284</v>
      </c>
    </row>
    <row r="459" spans="1:6" s="150" customFormat="1" ht="18" customHeight="1">
      <c r="A459" s="156" t="s">
        <v>868</v>
      </c>
      <c r="B459" s="157" t="s">
        <v>869</v>
      </c>
      <c r="C459" s="158">
        <v>1</v>
      </c>
      <c r="D459" s="158">
        <v>4671</v>
      </c>
      <c r="E459" s="158">
        <v>4956</v>
      </c>
      <c r="F459" s="158">
        <f t="shared" si="7"/>
        <v>284</v>
      </c>
    </row>
    <row r="460" spans="1:6" s="150" customFormat="1" ht="18" customHeight="1">
      <c r="A460" s="156" t="s">
        <v>870</v>
      </c>
      <c r="B460" s="156" t="s">
        <v>871</v>
      </c>
      <c r="C460" s="158">
        <v>1</v>
      </c>
      <c r="D460" s="158">
        <v>4671</v>
      </c>
      <c r="E460" s="158">
        <v>4956</v>
      </c>
      <c r="F460" s="158">
        <f t="shared" si="7"/>
        <v>284</v>
      </c>
    </row>
    <row r="461" spans="1:6" s="150" customFormat="1" ht="18" customHeight="1">
      <c r="A461" s="156" t="s">
        <v>872</v>
      </c>
      <c r="B461" s="157" t="s">
        <v>873</v>
      </c>
      <c r="C461" s="158">
        <v>0</v>
      </c>
      <c r="D461" s="158">
        <v>3000</v>
      </c>
      <c r="E461" s="158">
        <v>3000</v>
      </c>
      <c r="F461" s="158">
        <f t="shared" si="7"/>
        <v>0</v>
      </c>
    </row>
    <row r="462" spans="1:6" s="150" customFormat="1" ht="18" customHeight="1">
      <c r="A462" s="156" t="s">
        <v>874</v>
      </c>
      <c r="B462" s="157" t="s">
        <v>875</v>
      </c>
      <c r="C462" s="158">
        <v>0</v>
      </c>
      <c r="D462" s="158">
        <v>3000</v>
      </c>
      <c r="E462" s="158">
        <v>3000</v>
      </c>
      <c r="F462" s="158">
        <f t="shared" si="7"/>
        <v>0</v>
      </c>
    </row>
    <row r="463" spans="1:6" s="150" customFormat="1" ht="18" customHeight="1">
      <c r="A463" s="156" t="s">
        <v>876</v>
      </c>
      <c r="B463" s="157" t="s">
        <v>877</v>
      </c>
      <c r="C463" s="158">
        <v>101</v>
      </c>
      <c r="D463" s="158">
        <v>9772</v>
      </c>
      <c r="E463" s="158">
        <v>10045</v>
      </c>
      <c r="F463" s="158">
        <f t="shared" si="7"/>
        <v>172</v>
      </c>
    </row>
    <row r="464" spans="1:6" s="150" customFormat="1" ht="18" customHeight="1">
      <c r="A464" s="156" t="s">
        <v>878</v>
      </c>
      <c r="B464" s="157" t="s">
        <v>879</v>
      </c>
      <c r="C464" s="158">
        <v>101</v>
      </c>
      <c r="D464" s="158">
        <v>9115</v>
      </c>
      <c r="E464" s="158">
        <v>9100</v>
      </c>
      <c r="F464" s="158">
        <f t="shared" si="7"/>
        <v>-116</v>
      </c>
    </row>
    <row r="465" spans="1:6" s="150" customFormat="1" ht="18" customHeight="1">
      <c r="A465" s="156" t="s">
        <v>880</v>
      </c>
      <c r="B465" s="156" t="s">
        <v>59</v>
      </c>
      <c r="C465" s="158">
        <v>0</v>
      </c>
      <c r="D465" s="158">
        <v>2710</v>
      </c>
      <c r="E465" s="158">
        <v>3205</v>
      </c>
      <c r="F465" s="158">
        <f t="shared" si="7"/>
        <v>495</v>
      </c>
    </row>
    <row r="466" spans="1:6" s="150" customFormat="1" ht="18" customHeight="1">
      <c r="A466" s="156" t="s">
        <v>881</v>
      </c>
      <c r="B466" s="156" t="s">
        <v>61</v>
      </c>
      <c r="C466" s="158">
        <v>0</v>
      </c>
      <c r="D466" s="158">
        <v>1354</v>
      </c>
      <c r="E466" s="158">
        <v>788</v>
      </c>
      <c r="F466" s="158">
        <f t="shared" si="7"/>
        <v>-566</v>
      </c>
    </row>
    <row r="467" spans="1:6" s="150" customFormat="1" ht="18" customHeight="1">
      <c r="A467" s="156" t="s">
        <v>882</v>
      </c>
      <c r="B467" s="156" t="s">
        <v>883</v>
      </c>
      <c r="C467" s="158">
        <v>0</v>
      </c>
      <c r="D467" s="158">
        <v>600</v>
      </c>
      <c r="E467" s="158">
        <v>659</v>
      </c>
      <c r="F467" s="158">
        <f t="shared" si="7"/>
        <v>59</v>
      </c>
    </row>
    <row r="468" spans="1:6" s="150" customFormat="1" ht="18" customHeight="1">
      <c r="A468" s="156" t="s">
        <v>884</v>
      </c>
      <c r="B468" s="156" t="s">
        <v>885</v>
      </c>
      <c r="C468" s="158">
        <v>101</v>
      </c>
      <c r="D468" s="158">
        <v>782</v>
      </c>
      <c r="E468" s="158">
        <v>1409</v>
      </c>
      <c r="F468" s="158">
        <f t="shared" si="7"/>
        <v>526</v>
      </c>
    </row>
    <row r="469" spans="1:6" s="150" customFormat="1" ht="18" customHeight="1">
      <c r="A469" s="156" t="s">
        <v>886</v>
      </c>
      <c r="B469" s="156" t="s">
        <v>887</v>
      </c>
      <c r="C469" s="158">
        <v>0</v>
      </c>
      <c r="D469" s="158">
        <v>331</v>
      </c>
      <c r="E469" s="158">
        <v>54</v>
      </c>
      <c r="F469" s="158">
        <f t="shared" si="7"/>
        <v>-277</v>
      </c>
    </row>
    <row r="470" spans="1:6" s="150" customFormat="1" ht="18" customHeight="1">
      <c r="A470" s="156" t="s">
        <v>888</v>
      </c>
      <c r="B470" s="156" t="s">
        <v>889</v>
      </c>
      <c r="C470" s="158">
        <v>0</v>
      </c>
      <c r="D470" s="158">
        <v>1895</v>
      </c>
      <c r="E470" s="158">
        <v>1045</v>
      </c>
      <c r="F470" s="158">
        <f t="shared" si="7"/>
        <v>-850</v>
      </c>
    </row>
    <row r="471" spans="1:6" s="150" customFormat="1" ht="18" customHeight="1">
      <c r="A471" s="156" t="s">
        <v>890</v>
      </c>
      <c r="B471" s="156" t="s">
        <v>891</v>
      </c>
      <c r="C471" s="158">
        <v>0</v>
      </c>
      <c r="D471" s="158">
        <v>0</v>
      </c>
      <c r="E471" s="158">
        <v>136</v>
      </c>
      <c r="F471" s="158">
        <f t="shared" si="7"/>
        <v>136</v>
      </c>
    </row>
    <row r="472" spans="1:6" s="150" customFormat="1" ht="18" customHeight="1">
      <c r="A472" s="156" t="s">
        <v>892</v>
      </c>
      <c r="B472" s="156" t="s">
        <v>893</v>
      </c>
      <c r="C472" s="158">
        <v>0</v>
      </c>
      <c r="D472" s="158">
        <v>290</v>
      </c>
      <c r="E472" s="158">
        <v>266</v>
      </c>
      <c r="F472" s="158">
        <f t="shared" si="7"/>
        <v>-24</v>
      </c>
    </row>
    <row r="473" spans="1:6" s="150" customFormat="1" ht="18" customHeight="1">
      <c r="A473" s="156" t="s">
        <v>894</v>
      </c>
      <c r="B473" s="156" t="s">
        <v>895</v>
      </c>
      <c r="C473" s="158">
        <v>0</v>
      </c>
      <c r="D473" s="158">
        <v>18</v>
      </c>
      <c r="E473" s="158">
        <v>9</v>
      </c>
      <c r="F473" s="158">
        <f t="shared" si="7"/>
        <v>-9</v>
      </c>
    </row>
    <row r="474" spans="1:6" s="150" customFormat="1" ht="18" customHeight="1">
      <c r="A474" s="156" t="s">
        <v>896</v>
      </c>
      <c r="B474" s="156" t="s">
        <v>67</v>
      </c>
      <c r="C474" s="158">
        <v>0</v>
      </c>
      <c r="D474" s="158">
        <v>1135</v>
      </c>
      <c r="E474" s="158">
        <v>1529</v>
      </c>
      <c r="F474" s="158">
        <f t="shared" si="7"/>
        <v>394</v>
      </c>
    </row>
    <row r="475" spans="1:6" s="150" customFormat="1" ht="18" customHeight="1">
      <c r="A475" s="156" t="s">
        <v>897</v>
      </c>
      <c r="B475" s="157" t="s">
        <v>898</v>
      </c>
      <c r="C475" s="158">
        <v>0</v>
      </c>
      <c r="D475" s="158">
        <v>657</v>
      </c>
      <c r="E475" s="158">
        <v>625</v>
      </c>
      <c r="F475" s="158">
        <f t="shared" si="7"/>
        <v>-32</v>
      </c>
    </row>
    <row r="476" spans="1:6" s="150" customFormat="1" ht="18" customHeight="1">
      <c r="A476" s="156" t="s">
        <v>899</v>
      </c>
      <c r="B476" s="156" t="s">
        <v>59</v>
      </c>
      <c r="C476" s="158">
        <v>0</v>
      </c>
      <c r="D476" s="158">
        <v>121</v>
      </c>
      <c r="E476" s="158">
        <v>81</v>
      </c>
      <c r="F476" s="158">
        <f t="shared" si="7"/>
        <v>-40</v>
      </c>
    </row>
    <row r="477" spans="1:6" s="150" customFormat="1" ht="18" customHeight="1">
      <c r="A477" s="156" t="s">
        <v>900</v>
      </c>
      <c r="B477" s="156" t="s">
        <v>901</v>
      </c>
      <c r="C477" s="158">
        <v>0</v>
      </c>
      <c r="D477" s="158">
        <v>286</v>
      </c>
      <c r="E477" s="158">
        <v>328</v>
      </c>
      <c r="F477" s="158">
        <f t="shared" si="7"/>
        <v>42</v>
      </c>
    </row>
    <row r="478" spans="1:6" s="150" customFormat="1" ht="18" customHeight="1">
      <c r="A478" s="156" t="s">
        <v>902</v>
      </c>
      <c r="B478" s="156" t="s">
        <v>903</v>
      </c>
      <c r="C478" s="158">
        <v>0</v>
      </c>
      <c r="D478" s="158">
        <v>152</v>
      </c>
      <c r="E478" s="158">
        <v>131</v>
      </c>
      <c r="F478" s="158">
        <f t="shared" si="7"/>
        <v>-21</v>
      </c>
    </row>
    <row r="479" spans="1:6" s="150" customFormat="1" ht="18" customHeight="1">
      <c r="A479" s="156" t="s">
        <v>904</v>
      </c>
      <c r="B479" s="156" t="s">
        <v>905</v>
      </c>
      <c r="C479" s="158">
        <v>0</v>
      </c>
      <c r="D479" s="158">
        <v>60</v>
      </c>
      <c r="E479" s="158">
        <v>53</v>
      </c>
      <c r="F479" s="158">
        <f t="shared" si="7"/>
        <v>-7</v>
      </c>
    </row>
    <row r="480" spans="1:6" s="150" customFormat="1" ht="18" customHeight="1">
      <c r="A480" s="156" t="s">
        <v>906</v>
      </c>
      <c r="B480" s="156" t="s">
        <v>907</v>
      </c>
      <c r="C480" s="158">
        <v>0</v>
      </c>
      <c r="D480" s="158">
        <v>38</v>
      </c>
      <c r="E480" s="158">
        <v>32</v>
      </c>
      <c r="F480" s="158">
        <f t="shared" si="7"/>
        <v>-6</v>
      </c>
    </row>
    <row r="481" spans="1:6" s="150" customFormat="1" ht="18" customHeight="1">
      <c r="A481" s="156" t="s">
        <v>908</v>
      </c>
      <c r="B481" s="157" t="s">
        <v>909</v>
      </c>
      <c r="C481" s="158">
        <v>0</v>
      </c>
      <c r="D481" s="158">
        <v>0</v>
      </c>
      <c r="E481" s="158">
        <v>320</v>
      </c>
      <c r="F481" s="158">
        <f t="shared" si="7"/>
        <v>320</v>
      </c>
    </row>
    <row r="482" spans="1:6" s="150" customFormat="1" ht="18" customHeight="1">
      <c r="A482" s="156" t="s">
        <v>910</v>
      </c>
      <c r="B482" s="156" t="s">
        <v>911</v>
      </c>
      <c r="C482" s="158">
        <v>0</v>
      </c>
      <c r="D482" s="158">
        <v>0</v>
      </c>
      <c r="E482" s="158">
        <v>320</v>
      </c>
      <c r="F482" s="158">
        <f aca="true" t="shared" si="8" ref="F482:F514">E482-D482-C482</f>
        <v>320</v>
      </c>
    </row>
    <row r="483" spans="1:6" s="150" customFormat="1" ht="18" customHeight="1">
      <c r="A483" s="156" t="s">
        <v>912</v>
      </c>
      <c r="B483" s="157" t="s">
        <v>913</v>
      </c>
      <c r="C483" s="158">
        <v>3696</v>
      </c>
      <c r="D483" s="158">
        <v>42716</v>
      </c>
      <c r="E483" s="158">
        <v>83722</v>
      </c>
      <c r="F483" s="158">
        <f t="shared" si="8"/>
        <v>37310</v>
      </c>
    </row>
    <row r="484" spans="1:6" s="150" customFormat="1" ht="18" customHeight="1">
      <c r="A484" s="156" t="s">
        <v>914</v>
      </c>
      <c r="B484" s="157" t="s">
        <v>915</v>
      </c>
      <c r="C484" s="158">
        <v>3696</v>
      </c>
      <c r="D484" s="158">
        <v>11284</v>
      </c>
      <c r="E484" s="158">
        <v>51847</v>
      </c>
      <c r="F484" s="158">
        <f t="shared" si="8"/>
        <v>36867</v>
      </c>
    </row>
    <row r="485" spans="1:6" s="150" customFormat="1" ht="18" customHeight="1">
      <c r="A485" s="156" t="s">
        <v>916</v>
      </c>
      <c r="B485" s="156" t="s">
        <v>917</v>
      </c>
      <c r="C485" s="158">
        <v>0</v>
      </c>
      <c r="D485" s="158">
        <v>0</v>
      </c>
      <c r="E485" s="158">
        <v>2129</v>
      </c>
      <c r="F485" s="158">
        <f t="shared" si="8"/>
        <v>2129</v>
      </c>
    </row>
    <row r="486" spans="1:6" s="150" customFormat="1" ht="18" customHeight="1">
      <c r="A486" s="156" t="s">
        <v>918</v>
      </c>
      <c r="B486" s="156" t="s">
        <v>919</v>
      </c>
      <c r="C486" s="158">
        <v>534</v>
      </c>
      <c r="D486" s="158">
        <v>0</v>
      </c>
      <c r="E486" s="158">
        <v>38835</v>
      </c>
      <c r="F486" s="158">
        <f t="shared" si="8"/>
        <v>38301</v>
      </c>
    </row>
    <row r="487" spans="1:6" s="150" customFormat="1" ht="18" customHeight="1">
      <c r="A487" s="156" t="s">
        <v>920</v>
      </c>
      <c r="B487" s="156" t="s">
        <v>921</v>
      </c>
      <c r="C487" s="158">
        <v>3162</v>
      </c>
      <c r="D487" s="158">
        <v>0</v>
      </c>
      <c r="E487" s="158">
        <v>10883</v>
      </c>
      <c r="F487" s="158">
        <f t="shared" si="8"/>
        <v>7721</v>
      </c>
    </row>
    <row r="488" spans="1:6" s="150" customFormat="1" ht="18" customHeight="1">
      <c r="A488" s="156" t="s">
        <v>922</v>
      </c>
      <c r="B488" s="156" t="s">
        <v>923</v>
      </c>
      <c r="C488" s="158">
        <v>0</v>
      </c>
      <c r="D488" s="158">
        <v>11284</v>
      </c>
      <c r="E488" s="158">
        <v>0</v>
      </c>
      <c r="F488" s="158">
        <f t="shared" si="8"/>
        <v>-11284</v>
      </c>
    </row>
    <row r="489" spans="1:6" s="150" customFormat="1" ht="18" customHeight="1">
      <c r="A489" s="156" t="s">
        <v>924</v>
      </c>
      <c r="B489" s="157" t="s">
        <v>925</v>
      </c>
      <c r="C489" s="158">
        <v>0</v>
      </c>
      <c r="D489" s="158">
        <v>31432</v>
      </c>
      <c r="E489" s="158">
        <v>31875</v>
      </c>
      <c r="F489" s="158">
        <f t="shared" si="8"/>
        <v>443</v>
      </c>
    </row>
    <row r="490" spans="1:6" s="150" customFormat="1" ht="18" customHeight="1">
      <c r="A490" s="156" t="s">
        <v>926</v>
      </c>
      <c r="B490" s="156" t="s">
        <v>927</v>
      </c>
      <c r="C490" s="158">
        <v>0</v>
      </c>
      <c r="D490" s="158">
        <v>31306</v>
      </c>
      <c r="E490" s="158">
        <v>31750</v>
      </c>
      <c r="F490" s="158">
        <f t="shared" si="8"/>
        <v>444</v>
      </c>
    </row>
    <row r="491" spans="1:6" s="150" customFormat="1" ht="18" customHeight="1">
      <c r="A491" s="156" t="s">
        <v>928</v>
      </c>
      <c r="B491" s="156" t="s">
        <v>929</v>
      </c>
      <c r="C491" s="158">
        <v>0</v>
      </c>
      <c r="D491" s="158">
        <v>126</v>
      </c>
      <c r="E491" s="158">
        <v>125</v>
      </c>
      <c r="F491" s="158">
        <f t="shared" si="8"/>
        <v>-1</v>
      </c>
    </row>
    <row r="492" spans="1:6" s="150" customFormat="1" ht="18" customHeight="1">
      <c r="A492" s="156" t="s">
        <v>930</v>
      </c>
      <c r="B492" s="157" t="s">
        <v>931</v>
      </c>
      <c r="C492" s="158">
        <v>292</v>
      </c>
      <c r="D492" s="158">
        <v>5167</v>
      </c>
      <c r="E492" s="158">
        <v>3537</v>
      </c>
      <c r="F492" s="158">
        <f t="shared" si="8"/>
        <v>-1922</v>
      </c>
    </row>
    <row r="493" spans="1:6" s="150" customFormat="1" ht="18" customHeight="1">
      <c r="A493" s="156" t="s">
        <v>932</v>
      </c>
      <c r="B493" s="157" t="s">
        <v>933</v>
      </c>
      <c r="C493" s="158">
        <v>292</v>
      </c>
      <c r="D493" s="158">
        <v>4622</v>
      </c>
      <c r="E493" s="158">
        <v>2992</v>
      </c>
      <c r="F493" s="158">
        <f t="shared" si="8"/>
        <v>-1922</v>
      </c>
    </row>
    <row r="494" spans="1:6" s="150" customFormat="1" ht="18" customHeight="1">
      <c r="A494" s="156" t="s">
        <v>934</v>
      </c>
      <c r="B494" s="156" t="s">
        <v>935</v>
      </c>
      <c r="C494" s="158">
        <v>292</v>
      </c>
      <c r="D494" s="158">
        <v>4622</v>
      </c>
      <c r="E494" s="158">
        <v>2992</v>
      </c>
      <c r="F494" s="158">
        <f t="shared" si="8"/>
        <v>-1922</v>
      </c>
    </row>
    <row r="495" spans="1:6" s="150" customFormat="1" ht="18" customHeight="1">
      <c r="A495" s="156" t="s">
        <v>936</v>
      </c>
      <c r="B495" s="157" t="s">
        <v>937</v>
      </c>
      <c r="C495" s="158">
        <v>0</v>
      </c>
      <c r="D495" s="158">
        <v>545</v>
      </c>
      <c r="E495" s="158">
        <v>545</v>
      </c>
      <c r="F495" s="158">
        <f t="shared" si="8"/>
        <v>0</v>
      </c>
    </row>
    <row r="496" spans="1:6" s="150" customFormat="1" ht="18" customHeight="1">
      <c r="A496" s="156" t="s">
        <v>938</v>
      </c>
      <c r="B496" s="156" t="s">
        <v>939</v>
      </c>
      <c r="C496" s="158">
        <v>0</v>
      </c>
      <c r="D496" s="158">
        <v>545</v>
      </c>
      <c r="E496" s="158">
        <v>545</v>
      </c>
      <c r="F496" s="158">
        <f t="shared" si="8"/>
        <v>0</v>
      </c>
    </row>
    <row r="497" spans="1:6" s="150" customFormat="1" ht="18" customHeight="1">
      <c r="A497" s="156" t="s">
        <v>940</v>
      </c>
      <c r="B497" s="157" t="s">
        <v>941</v>
      </c>
      <c r="C497" s="158">
        <v>0</v>
      </c>
      <c r="D497" s="158">
        <v>2629</v>
      </c>
      <c r="E497" s="158">
        <v>7272</v>
      </c>
      <c r="F497" s="158">
        <f t="shared" si="8"/>
        <v>4643</v>
      </c>
    </row>
    <row r="498" spans="1:6" s="150" customFormat="1" ht="18" customHeight="1">
      <c r="A498" s="156" t="s">
        <v>942</v>
      </c>
      <c r="B498" s="157" t="s">
        <v>943</v>
      </c>
      <c r="C498" s="158">
        <v>0</v>
      </c>
      <c r="D498" s="158">
        <v>2629</v>
      </c>
      <c r="E498" s="158">
        <v>2281</v>
      </c>
      <c r="F498" s="158">
        <f t="shared" si="8"/>
        <v>-348</v>
      </c>
    </row>
    <row r="499" spans="1:6" s="150" customFormat="1" ht="18" customHeight="1">
      <c r="A499" s="156" t="s">
        <v>944</v>
      </c>
      <c r="B499" s="156" t="s">
        <v>59</v>
      </c>
      <c r="C499" s="158">
        <v>0</v>
      </c>
      <c r="D499" s="158">
        <v>710</v>
      </c>
      <c r="E499" s="158">
        <v>927</v>
      </c>
      <c r="F499" s="158">
        <f t="shared" si="8"/>
        <v>217</v>
      </c>
    </row>
    <row r="500" spans="1:6" s="150" customFormat="1" ht="18" customHeight="1">
      <c r="A500" s="156" t="s">
        <v>945</v>
      </c>
      <c r="B500" s="156" t="s">
        <v>61</v>
      </c>
      <c r="C500" s="158">
        <v>0</v>
      </c>
      <c r="D500" s="158">
        <v>1689</v>
      </c>
      <c r="E500" s="158">
        <v>1129</v>
      </c>
      <c r="F500" s="158">
        <f t="shared" si="8"/>
        <v>-560</v>
      </c>
    </row>
    <row r="501" spans="1:6" s="150" customFormat="1" ht="18" customHeight="1">
      <c r="A501" s="156" t="s">
        <v>946</v>
      </c>
      <c r="B501" s="156" t="s">
        <v>947</v>
      </c>
      <c r="C501" s="158">
        <v>0</v>
      </c>
      <c r="D501" s="158">
        <v>0</v>
      </c>
      <c r="E501" s="158">
        <v>13</v>
      </c>
      <c r="F501" s="158">
        <f t="shared" si="8"/>
        <v>13</v>
      </c>
    </row>
    <row r="502" spans="1:6" s="150" customFormat="1" ht="18" customHeight="1">
      <c r="A502" s="156" t="s">
        <v>948</v>
      </c>
      <c r="B502" s="156" t="s">
        <v>67</v>
      </c>
      <c r="C502" s="158">
        <v>0</v>
      </c>
      <c r="D502" s="158">
        <v>130</v>
      </c>
      <c r="E502" s="158">
        <v>154</v>
      </c>
      <c r="F502" s="158">
        <f t="shared" si="8"/>
        <v>24</v>
      </c>
    </row>
    <row r="503" spans="1:6" s="150" customFormat="1" ht="18" customHeight="1">
      <c r="A503" s="156" t="s">
        <v>949</v>
      </c>
      <c r="B503" s="156" t="s">
        <v>950</v>
      </c>
      <c r="C503" s="158">
        <v>0</v>
      </c>
      <c r="D503" s="158">
        <v>100</v>
      </c>
      <c r="E503" s="158">
        <v>58</v>
      </c>
      <c r="F503" s="158">
        <f t="shared" si="8"/>
        <v>-42</v>
      </c>
    </row>
    <row r="504" spans="1:6" s="150" customFormat="1" ht="18" customHeight="1">
      <c r="A504" s="156" t="s">
        <v>951</v>
      </c>
      <c r="B504" s="157" t="s">
        <v>952</v>
      </c>
      <c r="C504" s="158">
        <v>0</v>
      </c>
      <c r="D504" s="158">
        <v>0</v>
      </c>
      <c r="E504" s="158">
        <v>4991</v>
      </c>
      <c r="F504" s="158">
        <f t="shared" si="8"/>
        <v>4991</v>
      </c>
    </row>
    <row r="505" spans="1:6" s="150" customFormat="1" ht="18" customHeight="1">
      <c r="A505" s="156" t="s">
        <v>953</v>
      </c>
      <c r="B505" s="156" t="s">
        <v>954</v>
      </c>
      <c r="C505" s="158">
        <v>0</v>
      </c>
      <c r="D505" s="158">
        <v>0</v>
      </c>
      <c r="E505" s="158">
        <v>500</v>
      </c>
      <c r="F505" s="158">
        <f t="shared" si="8"/>
        <v>500</v>
      </c>
    </row>
    <row r="506" spans="1:6" s="150" customFormat="1" ht="18" customHeight="1">
      <c r="A506" s="156" t="s">
        <v>955</v>
      </c>
      <c r="B506" s="156" t="s">
        <v>956</v>
      </c>
      <c r="C506" s="158">
        <v>0</v>
      </c>
      <c r="D506" s="158">
        <v>0</v>
      </c>
      <c r="E506" s="158">
        <v>4491</v>
      </c>
      <c r="F506" s="158">
        <f t="shared" si="8"/>
        <v>4491</v>
      </c>
    </row>
    <row r="507" spans="1:6" s="150" customFormat="1" ht="18" customHeight="1">
      <c r="A507" s="156" t="s">
        <v>957</v>
      </c>
      <c r="B507" s="157" t="s">
        <v>958</v>
      </c>
      <c r="C507" s="158">
        <v>119</v>
      </c>
      <c r="D507" s="158">
        <v>43681</v>
      </c>
      <c r="E507" s="158">
        <v>169</v>
      </c>
      <c r="F507" s="158">
        <f t="shared" si="8"/>
        <v>-43631</v>
      </c>
    </row>
    <row r="508" spans="1:6" s="150" customFormat="1" ht="18" customHeight="1">
      <c r="A508" s="156" t="s">
        <v>959</v>
      </c>
      <c r="B508" s="157" t="s">
        <v>875</v>
      </c>
      <c r="C508" s="158">
        <v>119</v>
      </c>
      <c r="D508" s="158">
        <v>43681</v>
      </c>
      <c r="E508" s="158">
        <v>169</v>
      </c>
      <c r="F508" s="158">
        <f t="shared" si="8"/>
        <v>-43631</v>
      </c>
    </row>
    <row r="509" spans="1:6" s="150" customFormat="1" ht="18" customHeight="1">
      <c r="A509" s="156" t="s">
        <v>960</v>
      </c>
      <c r="B509" s="156" t="s">
        <v>961</v>
      </c>
      <c r="C509" s="158">
        <v>119</v>
      </c>
      <c r="D509" s="158">
        <v>43681</v>
      </c>
      <c r="E509" s="158">
        <v>169</v>
      </c>
      <c r="F509" s="158">
        <f t="shared" si="8"/>
        <v>-43631</v>
      </c>
    </row>
    <row r="510" spans="1:6" ht="18" customHeight="1">
      <c r="A510" s="156" t="s">
        <v>962</v>
      </c>
      <c r="B510" s="157" t="s">
        <v>963</v>
      </c>
      <c r="C510" s="158">
        <v>0</v>
      </c>
      <c r="D510" s="158">
        <v>19990</v>
      </c>
      <c r="E510" s="158">
        <v>19990</v>
      </c>
      <c r="F510" s="158">
        <f t="shared" si="8"/>
        <v>0</v>
      </c>
    </row>
    <row r="511" spans="1:6" ht="18" customHeight="1">
      <c r="A511" s="156" t="s">
        <v>964</v>
      </c>
      <c r="B511" s="157" t="s">
        <v>965</v>
      </c>
      <c r="C511" s="158">
        <v>0</v>
      </c>
      <c r="D511" s="158">
        <v>19990</v>
      </c>
      <c r="E511" s="158">
        <v>19990</v>
      </c>
      <c r="F511" s="158">
        <f t="shared" si="8"/>
        <v>0</v>
      </c>
    </row>
    <row r="512" spans="1:6" ht="18" customHeight="1">
      <c r="A512" s="156" t="s">
        <v>966</v>
      </c>
      <c r="B512" s="156" t="s">
        <v>967</v>
      </c>
      <c r="C512" s="158">
        <v>0</v>
      </c>
      <c r="D512" s="158">
        <v>19990</v>
      </c>
      <c r="E512" s="158">
        <v>19990</v>
      </c>
      <c r="F512" s="158">
        <f t="shared" si="8"/>
        <v>0</v>
      </c>
    </row>
    <row r="513" spans="1:6" ht="18" customHeight="1">
      <c r="A513" s="156" t="s">
        <v>968</v>
      </c>
      <c r="B513" s="157" t="s">
        <v>969</v>
      </c>
      <c r="C513" s="158">
        <v>0</v>
      </c>
      <c r="D513" s="158">
        <v>10</v>
      </c>
      <c r="E513" s="158">
        <v>10</v>
      </c>
      <c r="F513" s="158">
        <f t="shared" si="8"/>
        <v>0</v>
      </c>
    </row>
    <row r="514" spans="1:6" ht="18" customHeight="1">
      <c r="A514" s="156" t="s">
        <v>970</v>
      </c>
      <c r="B514" s="157" t="s">
        <v>971</v>
      </c>
      <c r="C514" s="158">
        <v>0</v>
      </c>
      <c r="D514" s="158">
        <v>10</v>
      </c>
      <c r="E514" s="158">
        <v>10</v>
      </c>
      <c r="F514" s="158">
        <f t="shared" si="8"/>
        <v>0</v>
      </c>
    </row>
  </sheetData>
  <sheetProtection/>
  <autoFilter ref="A5:F514"/>
  <mergeCells count="1">
    <mergeCell ref="A2:F2"/>
  </mergeCells>
  <printOptions/>
  <pageMargins left="0.7083333333333334" right="0.7083333333333334" top="0.7479166666666667" bottom="0.7479166666666667" header="0.3145833333333333" footer="0.3145833333333333"/>
  <pageSetup fitToHeight="100" fitToWidth="1" horizontalDpi="600" verticalDpi="600" orientation="portrait" paperSize="9" scale="95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4">
      <selection activeCell="C15" sqref="C15"/>
    </sheetView>
  </sheetViews>
  <sheetFormatPr defaultColWidth="19.375" defaultRowHeight="13.5" customHeight="1"/>
  <cols>
    <col min="1" max="1" width="28.875" style="83" customWidth="1"/>
    <col min="2" max="2" width="19.50390625" style="135" customWidth="1"/>
    <col min="3" max="4" width="19.50390625" style="83" customWidth="1"/>
    <col min="5" max="16384" width="19.375" style="83" customWidth="1"/>
  </cols>
  <sheetData>
    <row r="1" ht="24" customHeight="1">
      <c r="A1" s="83" t="s">
        <v>972</v>
      </c>
    </row>
    <row r="2" spans="1:4" ht="39" customHeight="1">
      <c r="A2" s="136" t="s">
        <v>973</v>
      </c>
      <c r="B2" s="137"/>
      <c r="C2" s="136"/>
      <c r="D2" s="136"/>
    </row>
    <row r="3" spans="1:2" s="79" customFormat="1" ht="12">
      <c r="A3" s="138"/>
      <c r="B3" s="139"/>
    </row>
    <row r="4" spans="1:4" s="79" customFormat="1" ht="20.25" customHeight="1">
      <c r="A4" s="140" t="s">
        <v>974</v>
      </c>
      <c r="B4" s="141"/>
      <c r="C4" s="142"/>
      <c r="D4" s="142" t="s">
        <v>975</v>
      </c>
    </row>
    <row r="5" spans="1:4" s="78" customFormat="1" ht="34.5" customHeight="1">
      <c r="A5" s="143" t="s">
        <v>976</v>
      </c>
      <c r="B5" s="144" t="s">
        <v>4</v>
      </c>
      <c r="C5" s="7" t="s">
        <v>5</v>
      </c>
      <c r="D5" s="7" t="s">
        <v>977</v>
      </c>
    </row>
    <row r="6" spans="1:4" s="79" customFormat="1" ht="34.5" customHeight="1">
      <c r="A6" s="145" t="s">
        <v>978</v>
      </c>
      <c r="B6" s="146">
        <v>5800</v>
      </c>
      <c r="C6" s="147">
        <v>7646</v>
      </c>
      <c r="D6" s="147">
        <v>12</v>
      </c>
    </row>
    <row r="7" spans="1:4" s="79" customFormat="1" ht="34.5" customHeight="1">
      <c r="A7" s="145" t="s">
        <v>979</v>
      </c>
      <c r="B7" s="146">
        <v>4500</v>
      </c>
      <c r="C7" s="147">
        <v>6400</v>
      </c>
      <c r="D7" s="147">
        <v>536</v>
      </c>
    </row>
    <row r="8" spans="1:4" s="79" customFormat="1" ht="34.5" customHeight="1">
      <c r="A8" s="145" t="s">
        <v>980</v>
      </c>
      <c r="B8" s="146">
        <v>10400</v>
      </c>
      <c r="C8" s="147">
        <v>16312</v>
      </c>
      <c r="D8" s="147">
        <v>595</v>
      </c>
    </row>
    <row r="9" spans="1:4" s="79" customFormat="1" ht="34.5" customHeight="1">
      <c r="A9" s="145" t="s">
        <v>981</v>
      </c>
      <c r="B9" s="146">
        <v>10000</v>
      </c>
      <c r="C9" s="147">
        <v>13000</v>
      </c>
      <c r="D9" s="147">
        <v>153</v>
      </c>
    </row>
    <row r="10" spans="1:4" s="79" customFormat="1" ht="34.5" customHeight="1">
      <c r="A10" s="145" t="s">
        <v>982</v>
      </c>
      <c r="B10" s="146">
        <v>10800</v>
      </c>
      <c r="C10" s="147">
        <v>14000</v>
      </c>
      <c r="D10" s="147">
        <v>71</v>
      </c>
    </row>
    <row r="11" spans="1:4" s="79" customFormat="1" ht="34.5" customHeight="1">
      <c r="A11" s="145" t="s">
        <v>983</v>
      </c>
      <c r="B11" s="146">
        <v>24500</v>
      </c>
      <c r="C11" s="147">
        <v>45600</v>
      </c>
      <c r="D11" s="147">
        <v>7174</v>
      </c>
    </row>
    <row r="12" spans="1:4" s="79" customFormat="1" ht="34.5" customHeight="1">
      <c r="A12" s="145" t="s">
        <v>984</v>
      </c>
      <c r="B12" s="146">
        <v>23500</v>
      </c>
      <c r="C12" s="147">
        <v>36542</v>
      </c>
      <c r="D12" s="147"/>
    </row>
    <row r="13" spans="1:4" s="79" customFormat="1" ht="34.5" customHeight="1">
      <c r="A13" s="145" t="s">
        <v>985</v>
      </c>
      <c r="B13" s="146">
        <v>25200</v>
      </c>
      <c r="C13" s="147">
        <v>38500</v>
      </c>
      <c r="D13" s="147">
        <v>3326</v>
      </c>
    </row>
    <row r="14" spans="1:4" s="79" customFormat="1" ht="34.5" customHeight="1">
      <c r="A14" s="145" t="s">
        <v>986</v>
      </c>
      <c r="B14" s="146">
        <v>27300</v>
      </c>
      <c r="C14" s="147">
        <v>42000</v>
      </c>
      <c r="D14" s="147">
        <v>692</v>
      </c>
    </row>
    <row r="15" spans="1:4" s="79" customFormat="1" ht="34.5" customHeight="1">
      <c r="A15" s="148" t="s">
        <v>43</v>
      </c>
      <c r="B15" s="149">
        <f aca="true" t="shared" si="0" ref="B15:G15">SUM(B6:B14)</f>
        <v>142000</v>
      </c>
      <c r="C15" s="23">
        <f t="shared" si="0"/>
        <v>220000</v>
      </c>
      <c r="D15" s="23">
        <f t="shared" si="0"/>
        <v>12559</v>
      </c>
    </row>
  </sheetData>
  <sheetProtection/>
  <mergeCells count="1">
    <mergeCell ref="A2:D2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SheetLayoutView="100" workbookViewId="0" topLeftCell="A7">
      <selection activeCell="C17" sqref="C17"/>
    </sheetView>
  </sheetViews>
  <sheetFormatPr defaultColWidth="9.00390625" defaultRowHeight="13.5" customHeight="1"/>
  <cols>
    <col min="1" max="1" width="22.50390625" style="113" customWidth="1"/>
    <col min="2" max="2" width="11.875" style="114" customWidth="1"/>
    <col min="3" max="3" width="12.50390625" style="114" customWidth="1"/>
    <col min="4" max="4" width="25.375" style="114" customWidth="1"/>
    <col min="5" max="5" width="12.875" style="114" customWidth="1"/>
    <col min="6" max="6" width="12.625" style="114" customWidth="1"/>
    <col min="7" max="250" width="9.00390625" style="115" customWidth="1"/>
    <col min="251" max="16384" width="9.00390625" style="113" customWidth="1"/>
  </cols>
  <sheetData>
    <row r="1" spans="1:250" s="113" customFormat="1" ht="18.75" customHeight="1">
      <c r="A1" s="116" t="s">
        <v>987</v>
      </c>
      <c r="B1" s="114"/>
      <c r="C1" s="114"/>
      <c r="D1" s="114"/>
      <c r="E1" s="114"/>
      <c r="F1" s="114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</row>
    <row r="2" spans="1:250" s="113" customFormat="1" ht="27">
      <c r="A2" s="117" t="s">
        <v>988</v>
      </c>
      <c r="B2" s="118"/>
      <c r="C2" s="118"/>
      <c r="D2" s="118"/>
      <c r="E2" s="118"/>
      <c r="F2" s="118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</row>
    <row r="3" spans="1:250" s="113" customFormat="1" ht="15.75" customHeight="1">
      <c r="A3" s="119"/>
      <c r="B3" s="120"/>
      <c r="C3" s="120"/>
      <c r="D3" s="114"/>
      <c r="E3" s="114"/>
      <c r="F3" s="121" t="s">
        <v>48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</row>
    <row r="4" spans="1:256" s="78" customFormat="1" ht="33.75" customHeight="1">
      <c r="A4" s="122" t="s">
        <v>3</v>
      </c>
      <c r="B4" s="123" t="s">
        <v>4</v>
      </c>
      <c r="C4" s="123" t="s">
        <v>5</v>
      </c>
      <c r="D4" s="123" t="s">
        <v>989</v>
      </c>
      <c r="E4" s="123" t="s">
        <v>4</v>
      </c>
      <c r="F4" s="123" t="s">
        <v>5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34"/>
      <c r="IR4" s="134"/>
      <c r="IS4" s="134"/>
      <c r="IT4" s="134"/>
      <c r="IU4" s="134"/>
      <c r="IV4" s="134"/>
    </row>
    <row r="5" spans="1:256" s="79" customFormat="1" ht="33.75" customHeight="1">
      <c r="A5" s="125" t="s">
        <v>990</v>
      </c>
      <c r="B5" s="126">
        <v>20900</v>
      </c>
      <c r="C5" s="126">
        <v>21241</v>
      </c>
      <c r="D5" s="125" t="s">
        <v>991</v>
      </c>
      <c r="E5" s="126">
        <v>2500</v>
      </c>
      <c r="F5" s="126">
        <v>2549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8"/>
      <c r="IR5" s="128"/>
      <c r="IS5" s="128"/>
      <c r="IT5" s="128"/>
      <c r="IU5" s="128"/>
      <c r="IV5" s="128"/>
    </row>
    <row r="6" spans="1:256" s="79" customFormat="1" ht="33.75" customHeight="1">
      <c r="A6" s="125" t="s">
        <v>992</v>
      </c>
      <c r="B6" s="126"/>
      <c r="C6" s="126"/>
      <c r="D6" s="125" t="s">
        <v>993</v>
      </c>
      <c r="E6" s="126"/>
      <c r="F6" s="126">
        <v>5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8"/>
      <c r="IR6" s="128"/>
      <c r="IS6" s="128"/>
      <c r="IT6" s="128"/>
      <c r="IU6" s="128"/>
      <c r="IV6" s="128"/>
    </row>
    <row r="7" spans="1:256" s="79" customFormat="1" ht="33.75" customHeight="1">
      <c r="A7" s="125" t="s">
        <v>994</v>
      </c>
      <c r="B7" s="126"/>
      <c r="C7" s="126"/>
      <c r="D7" s="125" t="s">
        <v>995</v>
      </c>
      <c r="E7" s="126"/>
      <c r="F7" s="126">
        <v>5</v>
      </c>
      <c r="G7" s="127"/>
      <c r="H7" s="128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8"/>
      <c r="IR7" s="128"/>
      <c r="IS7" s="128"/>
      <c r="IT7" s="128"/>
      <c r="IU7" s="128"/>
      <c r="IV7" s="128"/>
    </row>
    <row r="8" spans="1:256" s="79" customFormat="1" ht="33.75" customHeight="1">
      <c r="A8" s="125" t="s">
        <v>996</v>
      </c>
      <c r="B8" s="126">
        <v>200</v>
      </c>
      <c r="C8" s="126">
        <v>530</v>
      </c>
      <c r="D8" s="125" t="s">
        <v>997</v>
      </c>
      <c r="E8" s="126"/>
      <c r="F8" s="126">
        <v>15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8"/>
      <c r="IR8" s="128"/>
      <c r="IS8" s="128"/>
      <c r="IT8" s="128"/>
      <c r="IU8" s="128"/>
      <c r="IV8" s="128"/>
    </row>
    <row r="9" spans="1:256" s="79" customFormat="1" ht="33.75" customHeight="1">
      <c r="A9" s="125" t="s">
        <v>998</v>
      </c>
      <c r="B9" s="126">
        <v>7000</v>
      </c>
      <c r="C9" s="126">
        <v>11050</v>
      </c>
      <c r="D9" s="125" t="s">
        <v>999</v>
      </c>
      <c r="E9" s="126"/>
      <c r="F9" s="126">
        <v>10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8"/>
      <c r="IR9" s="128"/>
      <c r="IS9" s="128"/>
      <c r="IT9" s="128"/>
      <c r="IU9" s="128"/>
      <c r="IV9" s="128"/>
    </row>
    <row r="10" spans="1:256" s="79" customFormat="1" ht="33.75" customHeight="1">
      <c r="A10" s="125" t="s">
        <v>1000</v>
      </c>
      <c r="B10" s="126">
        <v>882540</v>
      </c>
      <c r="C10" s="126">
        <v>947000</v>
      </c>
      <c r="D10" s="125" t="s">
        <v>1001</v>
      </c>
      <c r="E10" s="126">
        <v>1329452</v>
      </c>
      <c r="F10" s="126">
        <v>800000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8"/>
      <c r="IR10" s="128"/>
      <c r="IS10" s="128"/>
      <c r="IT10" s="128"/>
      <c r="IU10" s="128"/>
      <c r="IV10" s="128"/>
    </row>
    <row r="11" spans="1:256" s="79" customFormat="1" ht="33.75" customHeight="1">
      <c r="A11" s="125" t="s">
        <v>1002</v>
      </c>
      <c r="B11" s="126"/>
      <c r="C11" s="126">
        <v>333000</v>
      </c>
      <c r="D11" s="125" t="s">
        <v>1003</v>
      </c>
      <c r="E11" s="126"/>
      <c r="F11" s="126">
        <v>900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8"/>
      <c r="IR11" s="128"/>
      <c r="IS11" s="128"/>
      <c r="IT11" s="128"/>
      <c r="IU11" s="128"/>
      <c r="IV11" s="128"/>
    </row>
    <row r="12" spans="1:256" s="79" customFormat="1" ht="33.75" customHeight="1">
      <c r="A12" s="125" t="s">
        <v>1004</v>
      </c>
      <c r="B12" s="126"/>
      <c r="C12" s="126"/>
      <c r="D12" s="125" t="s">
        <v>1005</v>
      </c>
      <c r="E12" s="126">
        <v>200</v>
      </c>
      <c r="F12" s="126">
        <v>1700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8"/>
      <c r="IR12" s="128"/>
      <c r="IS12" s="128"/>
      <c r="IT12" s="128"/>
      <c r="IU12" s="128"/>
      <c r="IV12" s="128"/>
    </row>
    <row r="13" spans="1:256" s="79" customFormat="1" ht="33.75" customHeight="1">
      <c r="A13" s="125" t="s">
        <v>1006</v>
      </c>
      <c r="B13" s="126"/>
      <c r="C13" s="126">
        <v>12180</v>
      </c>
      <c r="D13" s="125" t="s">
        <v>1007</v>
      </c>
      <c r="E13" s="126"/>
      <c r="F13" s="126">
        <v>239000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8"/>
      <c r="IR13" s="128"/>
      <c r="IS13" s="128"/>
      <c r="IT13" s="128"/>
      <c r="IU13" s="128"/>
      <c r="IV13" s="128"/>
    </row>
    <row r="14" spans="1:256" s="79" customFormat="1" ht="33.75" customHeight="1">
      <c r="A14" s="129" t="s">
        <v>51</v>
      </c>
      <c r="B14" s="126">
        <v>455812</v>
      </c>
      <c r="C14" s="126">
        <v>450820</v>
      </c>
      <c r="D14" s="125" t="s">
        <v>1008</v>
      </c>
      <c r="E14" s="126">
        <v>34300</v>
      </c>
      <c r="F14" s="126">
        <v>37305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8"/>
      <c r="IR14" s="128"/>
      <c r="IS14" s="128"/>
      <c r="IT14" s="128"/>
      <c r="IU14" s="128"/>
      <c r="IV14" s="128"/>
    </row>
    <row r="15" spans="1:256" s="79" customFormat="1" ht="33.75" customHeight="1">
      <c r="A15" s="129"/>
      <c r="B15" s="130"/>
      <c r="C15" s="130"/>
      <c r="D15" s="125" t="s">
        <v>1009</v>
      </c>
      <c r="E15" s="126"/>
      <c r="F15" s="126">
        <v>100000</v>
      </c>
      <c r="G15" s="127"/>
      <c r="H15" s="127"/>
      <c r="I15" s="128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8"/>
      <c r="IR15" s="128"/>
      <c r="IS15" s="128"/>
      <c r="IT15" s="128"/>
      <c r="IU15" s="128"/>
      <c r="IV15" s="128"/>
    </row>
    <row r="16" spans="1:256" s="79" customFormat="1" ht="33.75" customHeight="1">
      <c r="A16" s="125"/>
      <c r="B16" s="126"/>
      <c r="C16" s="126"/>
      <c r="D16" s="125" t="s">
        <v>1010</v>
      </c>
      <c r="E16" s="126"/>
      <c r="F16" s="126">
        <v>594332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8"/>
      <c r="IR16" s="128"/>
      <c r="IS16" s="128"/>
      <c r="IT16" s="128"/>
      <c r="IU16" s="128"/>
      <c r="IV16" s="128"/>
    </row>
    <row r="17" spans="1:256" s="78" customFormat="1" ht="33.75" customHeight="1">
      <c r="A17" s="131" t="s">
        <v>43</v>
      </c>
      <c r="B17" s="132">
        <f>SUM(B5:B16)</f>
        <v>1366452</v>
      </c>
      <c r="C17" s="132">
        <f>SUM(C5:C16)</f>
        <v>1775821</v>
      </c>
      <c r="D17" s="133" t="s">
        <v>43</v>
      </c>
      <c r="E17" s="132">
        <f>SUM(E5:E16)</f>
        <v>1366452</v>
      </c>
      <c r="F17" s="132">
        <f>SUM(F5:F16)</f>
        <v>1775821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34"/>
      <c r="IR17" s="134"/>
      <c r="IS17" s="134"/>
      <c r="IT17" s="134"/>
      <c r="IU17" s="134"/>
      <c r="IV17" s="134"/>
    </row>
    <row r="18" spans="1:256" s="79" customFormat="1" ht="13.5" customHeight="1">
      <c r="A18" s="113"/>
      <c r="B18" s="114"/>
      <c r="C18" s="114"/>
      <c r="D18" s="114"/>
      <c r="E18" s="114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3"/>
      <c r="IR18" s="113"/>
      <c r="IS18" s="113"/>
      <c r="IT18" s="113"/>
      <c r="IU18" s="113"/>
      <c r="IV18" s="113"/>
    </row>
    <row r="19" spans="1:256" s="78" customFormat="1" ht="13.5" customHeight="1">
      <c r="A19" s="113"/>
      <c r="B19" s="114"/>
      <c r="C19" s="114"/>
      <c r="D19" s="114"/>
      <c r="E19" s="114"/>
      <c r="F19" s="114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3"/>
      <c r="IR19" s="113"/>
      <c r="IS19" s="113"/>
      <c r="IT19" s="113"/>
      <c r="IU19" s="113"/>
      <c r="IV19" s="113"/>
    </row>
  </sheetData>
  <sheetProtection/>
  <mergeCells count="1">
    <mergeCell ref="A2:F2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zoomScaleSheetLayoutView="100" workbookViewId="0" topLeftCell="A16">
      <selection activeCell="F7" sqref="F7:F15"/>
    </sheetView>
  </sheetViews>
  <sheetFormatPr defaultColWidth="9.00390625" defaultRowHeight="13.5" customHeight="1"/>
  <cols>
    <col min="1" max="1" width="21.25390625" style="77" customWidth="1"/>
    <col min="2" max="3" width="12.625" style="80" customWidth="1"/>
    <col min="4" max="4" width="24.125" style="81" customWidth="1"/>
    <col min="5" max="6" width="12.625" style="80" customWidth="1"/>
    <col min="7" max="251" width="9.00390625" style="82" customWidth="1"/>
    <col min="252" max="16384" width="9.00390625" style="77" customWidth="1"/>
  </cols>
  <sheetData>
    <row r="1" spans="1:251" s="77" customFormat="1" ht="19.5" customHeight="1">
      <c r="A1" s="83" t="s">
        <v>1011</v>
      </c>
      <c r="B1" s="80"/>
      <c r="C1" s="80"/>
      <c r="D1" s="81"/>
      <c r="E1" s="80"/>
      <c r="F1" s="80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77" customFormat="1" ht="27">
      <c r="A2" s="84" t="s">
        <v>1012</v>
      </c>
      <c r="B2" s="85"/>
      <c r="C2" s="85"/>
      <c r="D2" s="85"/>
      <c r="E2" s="85"/>
      <c r="F2" s="85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77" customFormat="1" ht="13.5">
      <c r="A3" s="86"/>
      <c r="B3" s="87"/>
      <c r="C3" s="87"/>
      <c r="D3" s="88"/>
      <c r="E3" s="87"/>
      <c r="F3" s="80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77" customFormat="1" ht="13.5">
      <c r="A4" s="86"/>
      <c r="B4" s="87"/>
      <c r="C4" s="87"/>
      <c r="D4" s="81"/>
      <c r="E4" s="80"/>
      <c r="F4" s="89" t="s">
        <v>48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78" customFormat="1" ht="37.5" customHeight="1">
      <c r="A5" s="90" t="s">
        <v>3</v>
      </c>
      <c r="B5" s="91" t="s">
        <v>4</v>
      </c>
      <c r="C5" s="91" t="s">
        <v>5</v>
      </c>
      <c r="D5" s="92" t="s">
        <v>989</v>
      </c>
      <c r="E5" s="93" t="s">
        <v>4</v>
      </c>
      <c r="F5" s="93" t="s">
        <v>5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s="79" customFormat="1" ht="37.5" customHeight="1">
      <c r="A6" s="95" t="s">
        <v>990</v>
      </c>
      <c r="B6" s="96">
        <v>20900</v>
      </c>
      <c r="C6" s="96">
        <v>21241</v>
      </c>
      <c r="D6" s="95" t="s">
        <v>991</v>
      </c>
      <c r="E6" s="96">
        <v>2500</v>
      </c>
      <c r="F6" s="96">
        <v>2549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s="79" customFormat="1" ht="37.5" customHeight="1">
      <c r="A7" s="95" t="s">
        <v>992</v>
      </c>
      <c r="B7" s="96"/>
      <c r="C7" s="96"/>
      <c r="D7" s="95" t="s">
        <v>993</v>
      </c>
      <c r="E7" s="96"/>
      <c r="F7" s="96">
        <v>5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s="79" customFormat="1" ht="37.5" customHeight="1">
      <c r="A8" s="95" t="s">
        <v>994</v>
      </c>
      <c r="B8" s="96"/>
      <c r="C8" s="96"/>
      <c r="D8" s="95" t="s">
        <v>995</v>
      </c>
      <c r="E8" s="96"/>
      <c r="F8" s="96">
        <v>5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s="79" customFormat="1" ht="37.5" customHeight="1">
      <c r="A9" s="95" t="s">
        <v>996</v>
      </c>
      <c r="B9" s="96">
        <v>200</v>
      </c>
      <c r="C9" s="96">
        <v>530</v>
      </c>
      <c r="D9" s="95" t="s">
        <v>997</v>
      </c>
      <c r="E9" s="96"/>
      <c r="F9" s="96">
        <v>15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s="79" customFormat="1" ht="37.5" customHeight="1">
      <c r="A10" s="95" t="s">
        <v>998</v>
      </c>
      <c r="B10" s="96">
        <v>7000</v>
      </c>
      <c r="C10" s="96">
        <v>11050</v>
      </c>
      <c r="D10" s="95" t="s">
        <v>999</v>
      </c>
      <c r="E10" s="96"/>
      <c r="F10" s="96">
        <v>10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s="79" customFormat="1" ht="37.5" customHeight="1">
      <c r="A11" s="95" t="s">
        <v>1000</v>
      </c>
      <c r="B11" s="96">
        <v>882540</v>
      </c>
      <c r="C11" s="96">
        <v>947000</v>
      </c>
      <c r="D11" s="95" t="s">
        <v>1001</v>
      </c>
      <c r="E11" s="96">
        <v>1329452</v>
      </c>
      <c r="F11" s="96">
        <v>783000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s="79" customFormat="1" ht="37.5" customHeight="1">
      <c r="A12" s="95" t="s">
        <v>1002</v>
      </c>
      <c r="B12" s="96"/>
      <c r="C12" s="96">
        <v>333000</v>
      </c>
      <c r="D12" s="95" t="s">
        <v>1003</v>
      </c>
      <c r="E12" s="96"/>
      <c r="F12" s="96">
        <v>900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s="79" customFormat="1" ht="37.5" customHeight="1">
      <c r="A13" s="95" t="s">
        <v>1004</v>
      </c>
      <c r="B13" s="96"/>
      <c r="C13" s="96"/>
      <c r="D13" s="95" t="s">
        <v>1005</v>
      </c>
      <c r="E13" s="96">
        <v>200</v>
      </c>
      <c r="F13" s="96">
        <v>1700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s="79" customFormat="1" ht="37.5" customHeight="1">
      <c r="A14" s="95" t="s">
        <v>1006</v>
      </c>
      <c r="B14" s="96"/>
      <c r="C14" s="96">
        <v>12180</v>
      </c>
      <c r="D14" s="98" t="s">
        <v>1007</v>
      </c>
      <c r="E14" s="96"/>
      <c r="F14" s="96">
        <v>227000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s="79" customFormat="1" ht="37.5" customHeight="1">
      <c r="A15" s="99" t="s">
        <v>51</v>
      </c>
      <c r="B15" s="96">
        <v>455812</v>
      </c>
      <c r="C15" s="100">
        <v>449492</v>
      </c>
      <c r="D15" s="95" t="s">
        <v>1008</v>
      </c>
      <c r="E15" s="101">
        <v>34300</v>
      </c>
      <c r="F15" s="96">
        <v>37305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s="79" customFormat="1" ht="37.5" customHeight="1">
      <c r="A16" s="99"/>
      <c r="B16" s="102"/>
      <c r="C16" s="103"/>
      <c r="D16" s="95" t="s">
        <v>1009</v>
      </c>
      <c r="E16" s="104"/>
      <c r="F16" s="105">
        <v>100000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s="79" customFormat="1" ht="37.5" customHeight="1">
      <c r="A17" s="95"/>
      <c r="B17" s="96"/>
      <c r="C17" s="106"/>
      <c r="D17" s="107" t="s">
        <v>1013</v>
      </c>
      <c r="E17" s="96"/>
      <c r="F17" s="96">
        <v>67700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s="79" customFormat="1" ht="37.5" customHeight="1">
      <c r="A18" s="95"/>
      <c r="B18" s="96"/>
      <c r="C18" s="96"/>
      <c r="D18" s="108" t="s">
        <v>1010</v>
      </c>
      <c r="E18" s="109"/>
      <c r="F18" s="109">
        <v>554304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s="79" customFormat="1" ht="37.5" customHeight="1">
      <c r="A19" s="110" t="s">
        <v>43</v>
      </c>
      <c r="B19" s="111">
        <f>SUM(B6:B18)</f>
        <v>1366452</v>
      </c>
      <c r="C19" s="111">
        <f>SUM(C6:C18)</f>
        <v>1774493</v>
      </c>
      <c r="D19" s="112" t="s">
        <v>43</v>
      </c>
      <c r="E19" s="111">
        <f>SUM(E6:E18)</f>
        <v>1366452</v>
      </c>
      <c r="F19" s="111">
        <f>SUM(F6:F18)</f>
        <v>1774493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6" s="79" customFormat="1" ht="13.5" customHeight="1">
      <c r="A20" s="77"/>
      <c r="B20" s="80"/>
      <c r="C20" s="80"/>
      <c r="D20" s="81"/>
      <c r="E20" s="80"/>
      <c r="F20" s="80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77"/>
      <c r="IS20" s="77"/>
      <c r="IT20" s="77"/>
      <c r="IU20" s="77"/>
      <c r="IV20" s="77"/>
    </row>
  </sheetData>
  <sheetProtection/>
  <mergeCells count="1">
    <mergeCell ref="A2:F2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3"/>
  <sheetViews>
    <sheetView zoomScale="89" zoomScaleNormal="89" zoomScaleSheetLayoutView="100" workbookViewId="0" topLeftCell="A7">
      <selection activeCell="U23" sqref="U23"/>
    </sheetView>
  </sheetViews>
  <sheetFormatPr defaultColWidth="9.00390625" defaultRowHeight="14.25" customHeight="1"/>
  <cols>
    <col min="1" max="1" width="3.375" style="24" customWidth="1"/>
    <col min="2" max="2" width="7.125" style="24" customWidth="1"/>
    <col min="3" max="3" width="9.625" style="24" customWidth="1"/>
    <col min="4" max="4" width="10.125" style="24" customWidth="1"/>
    <col min="5" max="5" width="8.375" style="24" customWidth="1"/>
    <col min="6" max="6" width="8.00390625" style="24" customWidth="1"/>
    <col min="7" max="7" width="9.625" style="24" customWidth="1"/>
    <col min="8" max="8" width="9.50390625" style="24" customWidth="1"/>
    <col min="9" max="9" width="8.625" style="24" customWidth="1"/>
    <col min="10" max="10" width="5.50390625" style="24" customWidth="1"/>
    <col min="11" max="11" width="8.75390625" style="24" customWidth="1"/>
    <col min="12" max="12" width="5.75390625" style="24" customWidth="1"/>
    <col min="13" max="13" width="7.75390625" style="24" customWidth="1"/>
    <col min="14" max="14" width="7.375" style="24" customWidth="1"/>
    <col min="15" max="15" width="5.875" style="24" customWidth="1"/>
    <col min="16" max="16" width="7.25390625" style="24" customWidth="1"/>
    <col min="17" max="17" width="9.375" style="24" customWidth="1"/>
    <col min="18" max="18" width="9.50390625" style="24" customWidth="1"/>
    <col min="19" max="19" width="5.875" style="24" customWidth="1"/>
    <col min="20" max="20" width="7.50390625" style="24" customWidth="1"/>
    <col min="21" max="21" width="7.625" style="24" customWidth="1"/>
    <col min="22" max="22" width="9.50390625" style="27" customWidth="1"/>
    <col min="23" max="23" width="8.875" style="27" customWidth="1"/>
    <col min="24" max="24" width="9.50390625" style="24" customWidth="1"/>
    <col min="25" max="25" width="14.25390625" style="24" customWidth="1"/>
    <col min="26" max="16384" width="9.00390625" style="24" customWidth="1"/>
  </cols>
  <sheetData>
    <row r="1" spans="1:24" s="24" customFormat="1" ht="14.25" customHeight="1">
      <c r="A1" s="28" t="s">
        <v>1014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6" s="24" customFormat="1" ht="31.5" customHeight="1">
      <c r="A2" s="29" t="s">
        <v>1015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24" customFormat="1" ht="31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24" s="25" customFormat="1" ht="2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70" t="s">
        <v>48</v>
      </c>
      <c r="W4" s="70"/>
      <c r="X4" s="70"/>
    </row>
    <row r="5" spans="1:24" s="26" customFormat="1" ht="20.25">
      <c r="A5" s="33"/>
      <c r="B5" s="34" t="s">
        <v>1016</v>
      </c>
      <c r="C5" s="34"/>
      <c r="D5" s="35" t="s">
        <v>977</v>
      </c>
      <c r="E5" s="33" t="s">
        <v>1017</v>
      </c>
      <c r="F5" s="33"/>
      <c r="G5" s="36"/>
      <c r="H5" s="36"/>
      <c r="I5" s="36"/>
      <c r="J5" s="36"/>
      <c r="K5" s="36"/>
      <c r="L5" s="36"/>
      <c r="M5" s="36"/>
      <c r="N5" s="36"/>
      <c r="O5" s="36"/>
      <c r="P5" s="36"/>
      <c r="Q5" s="33"/>
      <c r="R5" s="33" t="s">
        <v>1018</v>
      </c>
      <c r="S5" s="33"/>
      <c r="T5" s="33"/>
      <c r="U5" s="33"/>
      <c r="V5" s="33"/>
      <c r="W5" s="34" t="s">
        <v>1019</v>
      </c>
      <c r="X5" s="34" t="s">
        <v>1020</v>
      </c>
    </row>
    <row r="6" spans="1:24" s="26" customFormat="1" ht="20.25">
      <c r="A6" s="33"/>
      <c r="B6" s="34"/>
      <c r="C6" s="34"/>
      <c r="D6" s="37"/>
      <c r="E6" s="38" t="s">
        <v>1021</v>
      </c>
      <c r="F6" s="39" t="s">
        <v>1022</v>
      </c>
      <c r="G6" s="33" t="s">
        <v>1023</v>
      </c>
      <c r="H6" s="33"/>
      <c r="I6" s="33"/>
      <c r="J6" s="33"/>
      <c r="K6" s="33"/>
      <c r="L6" s="33"/>
      <c r="M6" s="33"/>
      <c r="N6" s="42" t="s">
        <v>1024</v>
      </c>
      <c r="O6" s="38" t="s">
        <v>1025</v>
      </c>
      <c r="P6" s="42" t="s">
        <v>1026</v>
      </c>
      <c r="Q6" s="71" t="s">
        <v>1027</v>
      </c>
      <c r="R6" s="38" t="s">
        <v>1028</v>
      </c>
      <c r="S6" s="38" t="s">
        <v>1029</v>
      </c>
      <c r="T6" s="38" t="s">
        <v>991</v>
      </c>
      <c r="U6" s="38" t="s">
        <v>1030</v>
      </c>
      <c r="V6" s="38" t="s">
        <v>1031</v>
      </c>
      <c r="W6" s="34"/>
      <c r="X6" s="34"/>
    </row>
    <row r="7" spans="1:24" s="26" customFormat="1" ht="20.25">
      <c r="A7" s="33"/>
      <c r="B7" s="34"/>
      <c r="C7" s="34"/>
      <c r="D7" s="37"/>
      <c r="E7" s="40"/>
      <c r="F7" s="41"/>
      <c r="G7" s="42" t="s">
        <v>43</v>
      </c>
      <c r="H7" s="33" t="s">
        <v>1032</v>
      </c>
      <c r="I7" s="33"/>
      <c r="J7" s="33"/>
      <c r="K7" s="33"/>
      <c r="L7" s="42" t="s">
        <v>1033</v>
      </c>
      <c r="M7" s="42" t="s">
        <v>1034</v>
      </c>
      <c r="N7" s="42"/>
      <c r="O7" s="40"/>
      <c r="P7" s="42"/>
      <c r="Q7" s="72"/>
      <c r="R7" s="40"/>
      <c r="S7" s="40"/>
      <c r="T7" s="40"/>
      <c r="U7" s="40"/>
      <c r="V7" s="40"/>
      <c r="W7" s="34"/>
      <c r="X7" s="34"/>
    </row>
    <row r="8" spans="1:24" s="26" customFormat="1" ht="36.75" customHeight="1">
      <c r="A8" s="33"/>
      <c r="B8" s="34"/>
      <c r="C8" s="34"/>
      <c r="D8" s="43"/>
      <c r="E8" s="44"/>
      <c r="F8" s="45"/>
      <c r="G8" s="42"/>
      <c r="H8" s="42" t="s">
        <v>1035</v>
      </c>
      <c r="I8" s="42" t="s">
        <v>1036</v>
      </c>
      <c r="J8" s="42" t="s">
        <v>1037</v>
      </c>
      <c r="K8" s="42" t="s">
        <v>1038</v>
      </c>
      <c r="L8" s="42"/>
      <c r="M8" s="42"/>
      <c r="N8" s="42"/>
      <c r="O8" s="44"/>
      <c r="P8" s="42"/>
      <c r="Q8" s="73"/>
      <c r="R8" s="44"/>
      <c r="S8" s="44"/>
      <c r="T8" s="44"/>
      <c r="U8" s="44"/>
      <c r="V8" s="44"/>
      <c r="W8" s="34"/>
      <c r="X8" s="34"/>
    </row>
    <row r="9" spans="1:25" s="25" customFormat="1" ht="31.5" customHeight="1">
      <c r="A9" s="46">
        <v>1</v>
      </c>
      <c r="B9" s="47" t="s">
        <v>1039</v>
      </c>
      <c r="C9" s="48"/>
      <c r="D9" s="49">
        <v>5976</v>
      </c>
      <c r="E9" s="50">
        <v>2250</v>
      </c>
      <c r="F9" s="50">
        <v>84</v>
      </c>
      <c r="G9" s="51">
        <v>21750</v>
      </c>
      <c r="H9" s="51">
        <v>19500</v>
      </c>
      <c r="I9" s="50">
        <v>5000</v>
      </c>
      <c r="J9" s="64"/>
      <c r="K9" s="50">
        <v>14500</v>
      </c>
      <c r="L9" s="50"/>
      <c r="M9" s="50">
        <v>2250</v>
      </c>
      <c r="N9" s="50">
        <v>1</v>
      </c>
      <c r="O9" s="50"/>
      <c r="P9" s="50">
        <v>215</v>
      </c>
      <c r="Q9" s="58">
        <v>24300</v>
      </c>
      <c r="R9" s="50">
        <v>22558</v>
      </c>
      <c r="S9" s="50">
        <v>3</v>
      </c>
      <c r="T9" s="50"/>
      <c r="U9" s="50">
        <v>5</v>
      </c>
      <c r="V9" s="58">
        <v>22566</v>
      </c>
      <c r="W9" s="58">
        <v>1734</v>
      </c>
      <c r="X9" s="58">
        <v>7710</v>
      </c>
      <c r="Y9" s="76"/>
    </row>
    <row r="10" spans="1:25" s="25" customFormat="1" ht="33" customHeight="1">
      <c r="A10" s="46">
        <v>2</v>
      </c>
      <c r="B10" s="47" t="s">
        <v>1040</v>
      </c>
      <c r="C10" s="48"/>
      <c r="D10" s="52">
        <v>5771</v>
      </c>
      <c r="E10" s="53">
        <v>11413</v>
      </c>
      <c r="F10" s="53">
        <v>60</v>
      </c>
      <c r="G10" s="54">
        <v>18030</v>
      </c>
      <c r="H10" s="54">
        <v>17800</v>
      </c>
      <c r="I10" s="65"/>
      <c r="J10" s="66"/>
      <c r="K10" s="53">
        <v>17800</v>
      </c>
      <c r="L10" s="53">
        <v>230</v>
      </c>
      <c r="M10" s="53"/>
      <c r="N10" s="53"/>
      <c r="O10" s="53"/>
      <c r="P10" s="53">
        <v>22</v>
      </c>
      <c r="Q10" s="74">
        <v>29525</v>
      </c>
      <c r="R10" s="53">
        <v>18755</v>
      </c>
      <c r="S10" s="53"/>
      <c r="T10" s="53"/>
      <c r="U10" s="53">
        <v>3</v>
      </c>
      <c r="V10" s="74">
        <v>18758</v>
      </c>
      <c r="W10" s="74">
        <v>10767</v>
      </c>
      <c r="X10" s="74">
        <v>16538</v>
      </c>
      <c r="Y10" s="76"/>
    </row>
    <row r="11" spans="1:25" s="25" customFormat="1" ht="30" customHeight="1">
      <c r="A11" s="46">
        <v>3</v>
      </c>
      <c r="B11" s="47" t="s">
        <v>1041</v>
      </c>
      <c r="C11" s="48"/>
      <c r="D11" s="49">
        <v>25107</v>
      </c>
      <c r="E11" s="50">
        <v>1625</v>
      </c>
      <c r="F11" s="50">
        <v>400</v>
      </c>
      <c r="G11" s="51">
        <v>0</v>
      </c>
      <c r="H11" s="51">
        <v>0</v>
      </c>
      <c r="I11" s="50"/>
      <c r="J11" s="64"/>
      <c r="K11" s="50"/>
      <c r="L11" s="50"/>
      <c r="M11" s="50"/>
      <c r="N11" s="50"/>
      <c r="O11" s="50"/>
      <c r="P11" s="50"/>
      <c r="Q11" s="58">
        <v>2025</v>
      </c>
      <c r="R11" s="50">
        <v>3092</v>
      </c>
      <c r="S11" s="50"/>
      <c r="T11" s="50"/>
      <c r="U11" s="50"/>
      <c r="V11" s="58">
        <v>3092</v>
      </c>
      <c r="W11" s="58">
        <v>-1067</v>
      </c>
      <c r="X11" s="58">
        <v>24040</v>
      </c>
      <c r="Y11" s="76"/>
    </row>
    <row r="12" spans="1:25" s="25" customFormat="1" ht="31.5" customHeight="1">
      <c r="A12" s="46">
        <v>3</v>
      </c>
      <c r="B12" s="47" t="s">
        <v>1042</v>
      </c>
      <c r="C12" s="48"/>
      <c r="D12" s="49">
        <v>8610</v>
      </c>
      <c r="E12" s="50">
        <v>32725</v>
      </c>
      <c r="F12" s="50">
        <v>130</v>
      </c>
      <c r="G12" s="51">
        <v>25500</v>
      </c>
      <c r="H12" s="51">
        <v>25500</v>
      </c>
      <c r="I12" s="50">
        <v>25500</v>
      </c>
      <c r="J12" s="64"/>
      <c r="K12" s="50"/>
      <c r="L12" s="50"/>
      <c r="M12" s="50"/>
      <c r="N12" s="50">
        <v>4600</v>
      </c>
      <c r="O12" s="50"/>
      <c r="P12" s="50">
        <v>4</v>
      </c>
      <c r="Q12" s="58">
        <v>62959</v>
      </c>
      <c r="R12" s="50">
        <v>57430</v>
      </c>
      <c r="S12" s="50">
        <v>600</v>
      </c>
      <c r="T12" s="50"/>
      <c r="U12" s="50"/>
      <c r="V12" s="58">
        <v>58030</v>
      </c>
      <c r="W12" s="58">
        <v>4929</v>
      </c>
      <c r="X12" s="58">
        <v>13539</v>
      </c>
      <c r="Y12" s="76"/>
    </row>
    <row r="13" spans="1:25" s="25" customFormat="1" ht="30" customHeight="1">
      <c r="A13" s="46">
        <v>4</v>
      </c>
      <c r="B13" s="47" t="s">
        <v>1043</v>
      </c>
      <c r="C13" s="48"/>
      <c r="D13" s="49">
        <v>12382</v>
      </c>
      <c r="E13" s="50">
        <v>155</v>
      </c>
      <c r="F13" s="50">
        <v>125</v>
      </c>
      <c r="G13" s="51">
        <v>0</v>
      </c>
      <c r="H13" s="51">
        <v>0</v>
      </c>
      <c r="I13" s="50"/>
      <c r="J13" s="64"/>
      <c r="K13" s="50"/>
      <c r="L13" s="50"/>
      <c r="M13" s="50"/>
      <c r="N13" s="50"/>
      <c r="O13" s="50"/>
      <c r="P13" s="50"/>
      <c r="Q13" s="58">
        <v>280</v>
      </c>
      <c r="R13" s="50">
        <v>775</v>
      </c>
      <c r="S13" s="50">
        <v>21</v>
      </c>
      <c r="T13" s="50"/>
      <c r="U13" s="50"/>
      <c r="V13" s="58">
        <v>796</v>
      </c>
      <c r="W13" s="58">
        <v>-516</v>
      </c>
      <c r="X13" s="58">
        <v>11866</v>
      </c>
      <c r="Y13" s="76"/>
    </row>
    <row r="14" spans="1:25" s="26" customFormat="1" ht="24.75" customHeight="1">
      <c r="A14" s="55"/>
      <c r="B14" s="56" t="s">
        <v>1044</v>
      </c>
      <c r="C14" s="57"/>
      <c r="D14" s="58">
        <v>57846</v>
      </c>
      <c r="E14" s="58">
        <v>48168</v>
      </c>
      <c r="F14" s="58">
        <v>799</v>
      </c>
      <c r="G14" s="58">
        <v>65280</v>
      </c>
      <c r="H14" s="58">
        <v>62800</v>
      </c>
      <c r="I14" s="58">
        <v>30500</v>
      </c>
      <c r="J14" s="67">
        <v>0</v>
      </c>
      <c r="K14" s="58">
        <v>32300</v>
      </c>
      <c r="L14" s="58">
        <v>230</v>
      </c>
      <c r="M14" s="58">
        <v>2250</v>
      </c>
      <c r="N14" s="58">
        <v>4601</v>
      </c>
      <c r="O14" s="58">
        <v>0</v>
      </c>
      <c r="P14" s="58">
        <v>241</v>
      </c>
      <c r="Q14" s="58">
        <v>119089</v>
      </c>
      <c r="R14" s="58">
        <v>102610</v>
      </c>
      <c r="S14" s="58">
        <v>624</v>
      </c>
      <c r="T14" s="58">
        <v>0</v>
      </c>
      <c r="U14" s="58">
        <v>8</v>
      </c>
      <c r="V14" s="58">
        <v>103242</v>
      </c>
      <c r="W14" s="58">
        <v>15847</v>
      </c>
      <c r="X14" s="58">
        <v>73693</v>
      </c>
      <c r="Y14" s="76"/>
    </row>
    <row r="15" spans="1:24" s="25" customFormat="1" ht="30" customHeight="1">
      <c r="A15" s="46">
        <v>5</v>
      </c>
      <c r="B15" s="47" t="s">
        <v>1045</v>
      </c>
      <c r="C15" s="48"/>
      <c r="D15" s="58">
        <v>19945</v>
      </c>
      <c r="E15" s="50">
        <v>12038</v>
      </c>
      <c r="F15" s="50">
        <v>160</v>
      </c>
      <c r="G15" s="51">
        <v>25205</v>
      </c>
      <c r="H15" s="51">
        <v>15500</v>
      </c>
      <c r="I15" s="50">
        <v>8000</v>
      </c>
      <c r="J15" s="64"/>
      <c r="K15" s="50">
        <v>7500</v>
      </c>
      <c r="L15" s="50"/>
      <c r="M15" s="50">
        <v>9705</v>
      </c>
      <c r="N15" s="50"/>
      <c r="O15" s="50">
        <v>172</v>
      </c>
      <c r="P15" s="50"/>
      <c r="Q15" s="58">
        <v>37575</v>
      </c>
      <c r="R15" s="50">
        <v>37290</v>
      </c>
      <c r="S15" s="50"/>
      <c r="T15" s="50">
        <v>385</v>
      </c>
      <c r="U15" s="50">
        <v>1476</v>
      </c>
      <c r="V15" s="58">
        <v>39151</v>
      </c>
      <c r="W15" s="58">
        <v>-1576</v>
      </c>
      <c r="X15" s="58">
        <v>18369</v>
      </c>
    </row>
    <row r="16" spans="1:25" s="25" customFormat="1" ht="30" customHeight="1">
      <c r="A16" s="46">
        <v>6</v>
      </c>
      <c r="B16" s="47" t="s">
        <v>1046</v>
      </c>
      <c r="C16" s="48"/>
      <c r="D16" s="58">
        <v>23213</v>
      </c>
      <c r="E16" s="50">
        <v>2274</v>
      </c>
      <c r="F16" s="50">
        <v>250</v>
      </c>
      <c r="G16" s="51">
        <v>0</v>
      </c>
      <c r="H16" s="51">
        <v>0</v>
      </c>
      <c r="I16" s="50"/>
      <c r="J16" s="64"/>
      <c r="K16" s="50"/>
      <c r="L16" s="50"/>
      <c r="M16" s="50"/>
      <c r="N16" s="50"/>
      <c r="O16" s="50"/>
      <c r="P16" s="50"/>
      <c r="Q16" s="58">
        <v>2524</v>
      </c>
      <c r="R16" s="50">
        <v>990</v>
      </c>
      <c r="S16" s="50"/>
      <c r="T16" s="50"/>
      <c r="U16" s="50"/>
      <c r="V16" s="58">
        <v>990</v>
      </c>
      <c r="W16" s="58">
        <v>1534</v>
      </c>
      <c r="X16" s="58">
        <v>24747</v>
      </c>
      <c r="Y16" s="76"/>
    </row>
    <row r="17" spans="1:25" s="25" customFormat="1" ht="31.5" customHeight="1">
      <c r="A17" s="46">
        <v>7</v>
      </c>
      <c r="B17" s="47" t="s">
        <v>1047</v>
      </c>
      <c r="C17" s="48"/>
      <c r="D17" s="58">
        <v>399</v>
      </c>
      <c r="E17" s="50"/>
      <c r="F17" s="50"/>
      <c r="G17" s="51">
        <v>0</v>
      </c>
      <c r="H17" s="51">
        <v>0</v>
      </c>
      <c r="I17" s="50"/>
      <c r="J17" s="64"/>
      <c r="K17" s="50"/>
      <c r="L17" s="50"/>
      <c r="M17" s="50"/>
      <c r="N17" s="50"/>
      <c r="O17" s="50"/>
      <c r="P17" s="50"/>
      <c r="Q17" s="58">
        <v>0</v>
      </c>
      <c r="R17" s="50">
        <v>210</v>
      </c>
      <c r="S17" s="50"/>
      <c r="T17" s="50"/>
      <c r="U17" s="50"/>
      <c r="V17" s="58">
        <v>210</v>
      </c>
      <c r="W17" s="58">
        <v>-210</v>
      </c>
      <c r="X17" s="58">
        <v>189</v>
      </c>
      <c r="Y17" s="76"/>
    </row>
    <row r="18" spans="1:25" s="25" customFormat="1" ht="24.75" customHeight="1">
      <c r="A18" s="55"/>
      <c r="B18" s="56" t="s">
        <v>1048</v>
      </c>
      <c r="C18" s="57"/>
      <c r="D18" s="58">
        <v>43557</v>
      </c>
      <c r="E18" s="58">
        <v>14312</v>
      </c>
      <c r="F18" s="58">
        <v>410</v>
      </c>
      <c r="G18" s="58">
        <v>25205</v>
      </c>
      <c r="H18" s="58">
        <v>15500</v>
      </c>
      <c r="I18" s="58">
        <v>8000</v>
      </c>
      <c r="J18" s="67">
        <v>0</v>
      </c>
      <c r="K18" s="58">
        <v>7500</v>
      </c>
      <c r="L18" s="58">
        <v>0</v>
      </c>
      <c r="M18" s="58">
        <v>9705</v>
      </c>
      <c r="N18" s="58">
        <v>0</v>
      </c>
      <c r="O18" s="58">
        <v>172</v>
      </c>
      <c r="P18" s="58">
        <v>0</v>
      </c>
      <c r="Q18" s="58">
        <v>40099</v>
      </c>
      <c r="R18" s="58">
        <v>38490</v>
      </c>
      <c r="S18" s="58">
        <v>0</v>
      </c>
      <c r="T18" s="58">
        <v>385</v>
      </c>
      <c r="U18" s="58">
        <v>1476</v>
      </c>
      <c r="V18" s="58">
        <v>40351</v>
      </c>
      <c r="W18" s="58">
        <v>-252</v>
      </c>
      <c r="X18" s="58">
        <v>43305</v>
      </c>
      <c r="Y18" s="76"/>
    </row>
    <row r="19" spans="1:25" s="25" customFormat="1" ht="24.75" customHeight="1">
      <c r="A19" s="46">
        <v>8</v>
      </c>
      <c r="B19" s="47" t="s">
        <v>1049</v>
      </c>
      <c r="C19" s="48"/>
      <c r="D19" s="50">
        <v>1672</v>
      </c>
      <c r="E19" s="50">
        <v>0</v>
      </c>
      <c r="F19" s="50">
        <v>23</v>
      </c>
      <c r="G19" s="51">
        <v>5650</v>
      </c>
      <c r="H19" s="59">
        <v>5300</v>
      </c>
      <c r="I19" s="68"/>
      <c r="J19" s="64"/>
      <c r="K19" s="69">
        <v>5300</v>
      </c>
      <c r="L19" s="50"/>
      <c r="M19" s="50">
        <v>350</v>
      </c>
      <c r="N19" s="50"/>
      <c r="O19" s="50"/>
      <c r="P19" s="50"/>
      <c r="Q19" s="58">
        <v>5673</v>
      </c>
      <c r="R19" s="50">
        <v>7345</v>
      </c>
      <c r="S19" s="50"/>
      <c r="T19" s="50"/>
      <c r="U19" s="50"/>
      <c r="V19" s="58">
        <v>7345</v>
      </c>
      <c r="W19" s="58">
        <v>-1672</v>
      </c>
      <c r="X19" s="58">
        <v>0</v>
      </c>
      <c r="Y19" s="76"/>
    </row>
    <row r="20" spans="1:25" s="25" customFormat="1" ht="24.75" customHeight="1">
      <c r="A20" s="46">
        <v>9</v>
      </c>
      <c r="B20" s="60" t="s">
        <v>1050</v>
      </c>
      <c r="C20" s="48"/>
      <c r="D20" s="49">
        <v>14365</v>
      </c>
      <c r="E20" s="50"/>
      <c r="F20" s="50">
        <v>5</v>
      </c>
      <c r="G20" s="51">
        <v>25300</v>
      </c>
      <c r="H20" s="59">
        <v>25300</v>
      </c>
      <c r="I20" s="51">
        <v>7500</v>
      </c>
      <c r="J20" s="64"/>
      <c r="K20" s="50">
        <v>17800</v>
      </c>
      <c r="L20" s="50"/>
      <c r="M20" s="50"/>
      <c r="N20" s="50"/>
      <c r="O20" s="50"/>
      <c r="P20" s="50"/>
      <c r="Q20" s="58">
        <v>25305</v>
      </c>
      <c r="R20" s="50">
        <v>24800</v>
      </c>
      <c r="S20" s="50"/>
      <c r="T20" s="50">
        <v>3731</v>
      </c>
      <c r="U20" s="50"/>
      <c r="V20" s="58">
        <v>28531</v>
      </c>
      <c r="W20" s="58">
        <v>-3226</v>
      </c>
      <c r="X20" s="58">
        <v>11139</v>
      </c>
      <c r="Y20" s="76"/>
    </row>
    <row r="21" spans="1:25" s="25" customFormat="1" ht="24.75" customHeight="1">
      <c r="A21" s="46">
        <v>10</v>
      </c>
      <c r="B21" s="60" t="s">
        <v>1051</v>
      </c>
      <c r="C21" s="48"/>
      <c r="D21" s="49">
        <v>549</v>
      </c>
      <c r="E21" s="50"/>
      <c r="F21" s="50"/>
      <c r="G21" s="51">
        <v>1128</v>
      </c>
      <c r="H21" s="59">
        <v>900</v>
      </c>
      <c r="I21" s="50">
        <v>900</v>
      </c>
      <c r="J21" s="64"/>
      <c r="K21" s="50"/>
      <c r="L21" s="50"/>
      <c r="M21" s="50">
        <v>228</v>
      </c>
      <c r="N21" s="50"/>
      <c r="O21" s="50"/>
      <c r="P21" s="50"/>
      <c r="Q21" s="58">
        <v>1128</v>
      </c>
      <c r="R21" s="50">
        <v>1252</v>
      </c>
      <c r="S21" s="50"/>
      <c r="T21" s="50"/>
      <c r="U21" s="50"/>
      <c r="V21" s="58">
        <v>1252</v>
      </c>
      <c r="W21" s="58">
        <v>-124</v>
      </c>
      <c r="X21" s="58">
        <v>425</v>
      </c>
      <c r="Y21" s="76"/>
    </row>
    <row r="22" spans="1:25" s="25" customFormat="1" ht="24.75" customHeight="1">
      <c r="A22" s="55"/>
      <c r="B22" s="34" t="s">
        <v>1052</v>
      </c>
      <c r="C22" s="34"/>
      <c r="D22" s="58">
        <v>16586</v>
      </c>
      <c r="E22" s="58">
        <v>0</v>
      </c>
      <c r="F22" s="58">
        <v>28</v>
      </c>
      <c r="G22" s="58">
        <v>32078</v>
      </c>
      <c r="H22" s="58">
        <v>31500</v>
      </c>
      <c r="I22" s="58">
        <v>8400</v>
      </c>
      <c r="J22" s="67">
        <v>0</v>
      </c>
      <c r="K22" s="58">
        <v>23100</v>
      </c>
      <c r="L22" s="58">
        <v>0</v>
      </c>
      <c r="M22" s="58">
        <v>578</v>
      </c>
      <c r="N22" s="58">
        <v>0</v>
      </c>
      <c r="O22" s="58">
        <v>0</v>
      </c>
      <c r="P22" s="58">
        <v>0</v>
      </c>
      <c r="Q22" s="58">
        <v>32106</v>
      </c>
      <c r="R22" s="58">
        <v>33397</v>
      </c>
      <c r="S22" s="58">
        <v>0</v>
      </c>
      <c r="T22" s="58">
        <v>3731</v>
      </c>
      <c r="U22" s="58">
        <v>0</v>
      </c>
      <c r="V22" s="58">
        <v>37128</v>
      </c>
      <c r="W22" s="58">
        <v>-5022</v>
      </c>
      <c r="X22" s="58">
        <v>11564</v>
      </c>
      <c r="Y22" s="76"/>
    </row>
    <row r="23" spans="1:25" s="26" customFormat="1" ht="24.75" customHeight="1">
      <c r="A23" s="61" t="s">
        <v>1053</v>
      </c>
      <c r="B23" s="62"/>
      <c r="C23" s="63"/>
      <c r="D23" s="58">
        <v>117989</v>
      </c>
      <c r="E23" s="58">
        <v>62480</v>
      </c>
      <c r="F23" s="58">
        <v>1237</v>
      </c>
      <c r="G23" s="58">
        <v>122563</v>
      </c>
      <c r="H23" s="58">
        <v>109800</v>
      </c>
      <c r="I23" s="58">
        <v>46900</v>
      </c>
      <c r="J23" s="67">
        <v>0</v>
      </c>
      <c r="K23" s="58">
        <v>62900</v>
      </c>
      <c r="L23" s="58">
        <v>230</v>
      </c>
      <c r="M23" s="58">
        <v>12533</v>
      </c>
      <c r="N23" s="58">
        <v>4601</v>
      </c>
      <c r="O23" s="58">
        <v>172</v>
      </c>
      <c r="P23" s="58">
        <v>241</v>
      </c>
      <c r="Q23" s="58">
        <v>191294</v>
      </c>
      <c r="R23" s="58">
        <v>174497</v>
      </c>
      <c r="S23" s="58">
        <v>624</v>
      </c>
      <c r="T23" s="58">
        <v>4116</v>
      </c>
      <c r="U23" s="58">
        <v>1484</v>
      </c>
      <c r="V23" s="58">
        <v>180721</v>
      </c>
      <c r="W23" s="58">
        <v>10573</v>
      </c>
      <c r="X23" s="58">
        <v>128562</v>
      </c>
      <c r="Y23" s="76"/>
    </row>
  </sheetData>
  <sheetProtection/>
  <mergeCells count="41">
    <mergeCell ref="A1:X1"/>
    <mergeCell ref="A2:X2"/>
    <mergeCell ref="V4:X4"/>
    <mergeCell ref="E5:Q5"/>
    <mergeCell ref="R5:V5"/>
    <mergeCell ref="G6:M6"/>
    <mergeCell ref="H7:K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C23"/>
    <mergeCell ref="A5:A8"/>
    <mergeCell ref="D5:D8"/>
    <mergeCell ref="E6:E8"/>
    <mergeCell ref="F6:F8"/>
    <mergeCell ref="G7:G8"/>
    <mergeCell ref="L7:L8"/>
    <mergeCell ref="M7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5:W8"/>
    <mergeCell ref="X5:X8"/>
    <mergeCell ref="B5:C8"/>
  </mergeCells>
  <printOptions horizontalCentered="1"/>
  <pageMargins left="0.19652777777777777" right="0.19652777777777777" top="0.7479166666666667" bottom="0.7479166666666667" header="0.3145833333333333" footer="0.3145833333333333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zoomScaleSheetLayoutView="100" workbookViewId="0" topLeftCell="A1">
      <selection activeCell="A27" sqref="A27"/>
    </sheetView>
  </sheetViews>
  <sheetFormatPr defaultColWidth="9.00390625" defaultRowHeight="16.5" customHeight="1"/>
  <cols>
    <col min="1" max="1" width="51.875" style="1" customWidth="1"/>
    <col min="2" max="2" width="18.125" style="2" customWidth="1"/>
    <col min="3" max="3" width="16.375" style="1" customWidth="1"/>
    <col min="4" max="16384" width="9.00390625" style="1" customWidth="1"/>
  </cols>
  <sheetData>
    <row r="1" spans="1:2" s="1" customFormat="1" ht="27.75" customHeight="1">
      <c r="A1" s="1" t="s">
        <v>1054</v>
      </c>
      <c r="B1" s="2"/>
    </row>
    <row r="2" spans="1:3" s="1" customFormat="1" ht="27">
      <c r="A2" s="3" t="s">
        <v>1055</v>
      </c>
      <c r="B2" s="3"/>
      <c r="C2" s="3"/>
    </row>
    <row r="3" spans="1:2" s="1" customFormat="1" ht="31.5">
      <c r="A3" s="13"/>
      <c r="B3" s="14"/>
    </row>
    <row r="4" spans="1:3" s="1" customFormat="1" ht="22.5" customHeight="1">
      <c r="A4" s="15"/>
      <c r="B4" s="16"/>
      <c r="C4" s="16" t="s">
        <v>48</v>
      </c>
    </row>
    <row r="5" spans="1:3" s="1" customFormat="1" ht="22.5" customHeight="1">
      <c r="A5" s="17" t="s">
        <v>50</v>
      </c>
      <c r="B5" s="17" t="s">
        <v>4</v>
      </c>
      <c r="C5" s="17" t="s">
        <v>5</v>
      </c>
    </row>
    <row r="6" spans="1:3" s="1" customFormat="1" ht="22.5" customHeight="1">
      <c r="A6" s="18" t="s">
        <v>1056</v>
      </c>
      <c r="B6" s="19">
        <f>SUM(B7:B12)</f>
        <v>10831.5</v>
      </c>
      <c r="C6" s="19">
        <f>SUM(C7:C12)</f>
        <v>12266.96</v>
      </c>
    </row>
    <row r="7" spans="1:3" s="1" customFormat="1" ht="22.5" customHeight="1">
      <c r="A7" s="20" t="s">
        <v>1057</v>
      </c>
      <c r="B7" s="19"/>
      <c r="C7" s="19"/>
    </row>
    <row r="8" spans="1:3" s="1" customFormat="1" ht="22.5" customHeight="1">
      <c r="A8" s="20" t="s">
        <v>1058</v>
      </c>
      <c r="B8" s="21">
        <v>10831.5</v>
      </c>
      <c r="C8" s="19">
        <v>12266.96</v>
      </c>
    </row>
    <row r="9" spans="1:3" s="1" customFormat="1" ht="22.5" customHeight="1">
      <c r="A9" s="20" t="s">
        <v>1059</v>
      </c>
      <c r="B9" s="19"/>
      <c r="C9" s="19"/>
    </row>
    <row r="10" spans="1:3" s="1" customFormat="1" ht="22.5" customHeight="1">
      <c r="A10" s="20" t="s">
        <v>1060</v>
      </c>
      <c r="B10" s="19"/>
      <c r="C10" s="19"/>
    </row>
    <row r="11" spans="1:3" s="1" customFormat="1" ht="22.5" customHeight="1">
      <c r="A11" s="20" t="s">
        <v>1061</v>
      </c>
      <c r="B11" s="19"/>
      <c r="C11" s="19"/>
    </row>
    <row r="12" spans="1:3" s="1" customFormat="1" ht="22.5" customHeight="1">
      <c r="A12" s="20" t="s">
        <v>1062</v>
      </c>
      <c r="B12" s="19"/>
      <c r="C12" s="19"/>
    </row>
    <row r="13" spans="1:3" s="1" customFormat="1" ht="22.5" customHeight="1">
      <c r="A13" s="18" t="s">
        <v>1063</v>
      </c>
      <c r="B13" s="19"/>
      <c r="C13" s="19"/>
    </row>
    <row r="14" spans="1:3" s="1" customFormat="1" ht="22.5" customHeight="1">
      <c r="A14" s="20" t="s">
        <v>1064</v>
      </c>
      <c r="B14" s="19"/>
      <c r="C14" s="19"/>
    </row>
    <row r="15" spans="1:3" s="1" customFormat="1" ht="22.5" customHeight="1">
      <c r="A15" s="20" t="s">
        <v>1065</v>
      </c>
      <c r="B15" s="19"/>
      <c r="C15" s="19"/>
    </row>
    <row r="16" spans="1:3" s="1" customFormat="1" ht="22.5" customHeight="1">
      <c r="A16" s="20" t="s">
        <v>1066</v>
      </c>
      <c r="B16" s="19"/>
      <c r="C16" s="19"/>
    </row>
    <row r="17" spans="1:3" s="1" customFormat="1" ht="22.5" customHeight="1">
      <c r="A17" s="18" t="s">
        <v>1067</v>
      </c>
      <c r="B17" s="19"/>
      <c r="C17" s="19"/>
    </row>
    <row r="18" spans="1:3" s="1" customFormat="1" ht="22.5" customHeight="1">
      <c r="A18" s="20" t="s">
        <v>1068</v>
      </c>
      <c r="B18" s="19"/>
      <c r="C18" s="19"/>
    </row>
    <row r="19" spans="1:3" s="1" customFormat="1" ht="22.5" customHeight="1">
      <c r="A19" s="20" t="s">
        <v>1069</v>
      </c>
      <c r="B19" s="19"/>
      <c r="C19" s="19"/>
    </row>
    <row r="20" spans="1:3" s="1" customFormat="1" ht="22.5" customHeight="1">
      <c r="A20" s="20" t="s">
        <v>1070</v>
      </c>
      <c r="B20" s="19"/>
      <c r="C20" s="19"/>
    </row>
    <row r="21" spans="1:3" s="1" customFormat="1" ht="22.5" customHeight="1">
      <c r="A21" s="18" t="s">
        <v>1071</v>
      </c>
      <c r="B21" s="19"/>
      <c r="C21" s="19"/>
    </row>
    <row r="22" spans="1:3" s="1" customFormat="1" ht="22.5" customHeight="1">
      <c r="A22" s="20" t="s">
        <v>1072</v>
      </c>
      <c r="B22" s="19"/>
      <c r="C22" s="19"/>
    </row>
    <row r="23" spans="1:3" s="1" customFormat="1" ht="22.5" customHeight="1">
      <c r="A23" s="20" t="s">
        <v>1073</v>
      </c>
      <c r="B23" s="19"/>
      <c r="C23" s="19"/>
    </row>
    <row r="24" spans="1:3" s="1" customFormat="1" ht="22.5" customHeight="1">
      <c r="A24" s="20" t="s">
        <v>1074</v>
      </c>
      <c r="B24" s="19"/>
      <c r="C24" s="19"/>
    </row>
    <row r="25" spans="1:3" s="1" customFormat="1" ht="22.5" customHeight="1">
      <c r="A25" s="18" t="s">
        <v>1075</v>
      </c>
      <c r="B25" s="19"/>
      <c r="C25" s="19"/>
    </row>
    <row r="26" spans="1:3" s="1" customFormat="1" ht="22.5" customHeight="1">
      <c r="A26" s="18" t="s">
        <v>1076</v>
      </c>
      <c r="B26" s="19"/>
      <c r="C26" s="19">
        <v>10</v>
      </c>
    </row>
    <row r="27" spans="1:3" s="1" customFormat="1" ht="22.5" customHeight="1">
      <c r="A27" s="18" t="s">
        <v>51</v>
      </c>
      <c r="B27" s="19">
        <v>10</v>
      </c>
      <c r="C27" s="19">
        <v>10</v>
      </c>
    </row>
    <row r="28" spans="1:3" s="1" customFormat="1" ht="22.5" customHeight="1">
      <c r="A28" s="22" t="s">
        <v>43</v>
      </c>
      <c r="B28" s="23">
        <f>SUM(B6,B13,B17,B21,B25,B27)</f>
        <v>10841.5</v>
      </c>
      <c r="C28" s="23">
        <f>SUM(C6,C13,C17,C21,C25,C26,C27)</f>
        <v>12286.96</v>
      </c>
    </row>
  </sheetData>
  <sheetProtection/>
  <mergeCells count="1">
    <mergeCell ref="A2:C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4">
      <selection activeCell="C12" sqref="C12"/>
    </sheetView>
  </sheetViews>
  <sheetFormatPr defaultColWidth="9.00390625" defaultRowHeight="16.5" customHeight="1"/>
  <cols>
    <col min="1" max="1" width="33.00390625" style="1" customWidth="1"/>
    <col min="2" max="2" width="23.375" style="2" customWidth="1"/>
    <col min="3" max="3" width="23.375" style="1" customWidth="1"/>
    <col min="4" max="16384" width="9.00390625" style="1" customWidth="1"/>
  </cols>
  <sheetData>
    <row r="1" spans="1:2" s="1" customFormat="1" ht="36" customHeight="1">
      <c r="A1" s="1" t="s">
        <v>1077</v>
      </c>
      <c r="B1" s="2"/>
    </row>
    <row r="2" spans="1:3" s="1" customFormat="1" ht="27">
      <c r="A2" s="3" t="s">
        <v>1078</v>
      </c>
      <c r="B2" s="3"/>
      <c r="C2" s="3"/>
    </row>
    <row r="3" spans="1:3" s="1" customFormat="1" ht="16.5">
      <c r="A3" s="4" t="s">
        <v>48</v>
      </c>
      <c r="B3" s="4"/>
      <c r="C3" s="4"/>
    </row>
    <row r="4" spans="1:3" s="1" customFormat="1" ht="33" customHeight="1">
      <c r="A4" s="5" t="s">
        <v>1079</v>
      </c>
      <c r="B4" s="6" t="s">
        <v>4</v>
      </c>
      <c r="C4" s="7" t="s">
        <v>5</v>
      </c>
    </row>
    <row r="5" spans="1:3" s="1" customFormat="1" ht="33" customHeight="1">
      <c r="A5" s="8" t="s">
        <v>1080</v>
      </c>
      <c r="B5" s="9">
        <f>SUM(B6:B9)</f>
        <v>7581</v>
      </c>
      <c r="C5" s="9">
        <f>SUM(C6:C9)</f>
        <v>8586</v>
      </c>
    </row>
    <row r="6" spans="1:3" s="1" customFormat="1" ht="33" customHeight="1">
      <c r="A6" s="10" t="s">
        <v>1081</v>
      </c>
      <c r="B6" s="9"/>
      <c r="C6" s="9"/>
    </row>
    <row r="7" spans="1:3" s="1" customFormat="1" ht="33" customHeight="1">
      <c r="A7" s="10" t="s">
        <v>1082</v>
      </c>
      <c r="B7" s="9">
        <v>7581</v>
      </c>
      <c r="C7" s="9">
        <v>8586</v>
      </c>
    </row>
    <row r="8" spans="1:3" s="1" customFormat="1" ht="33" customHeight="1">
      <c r="A8" s="10" t="s">
        <v>1083</v>
      </c>
      <c r="B8" s="9"/>
      <c r="C8" s="9"/>
    </row>
    <row r="9" spans="1:3" s="1" customFormat="1" ht="33" customHeight="1">
      <c r="A9" s="10" t="s">
        <v>1084</v>
      </c>
      <c r="B9" s="9"/>
      <c r="C9" s="9"/>
    </row>
    <row r="10" spans="1:3" s="1" customFormat="1" ht="33" customHeight="1">
      <c r="A10" s="8" t="s">
        <v>1085</v>
      </c>
      <c r="B10" s="9"/>
      <c r="C10" s="9"/>
    </row>
    <row r="11" spans="1:3" s="1" customFormat="1" ht="33" customHeight="1">
      <c r="A11" s="8" t="s">
        <v>1086</v>
      </c>
      <c r="B11" s="9">
        <v>10</v>
      </c>
      <c r="C11" s="9">
        <v>20</v>
      </c>
    </row>
    <row r="12" spans="1:3" s="1" customFormat="1" ht="33" customHeight="1">
      <c r="A12" s="8" t="s">
        <v>1087</v>
      </c>
      <c r="B12" s="9">
        <v>3251</v>
      </c>
      <c r="C12" s="9">
        <v>3681</v>
      </c>
    </row>
    <row r="13" spans="1:3" ht="33" customHeight="1">
      <c r="A13" s="11" t="s">
        <v>1088</v>
      </c>
      <c r="B13" s="12">
        <f>B11+B5+B12+B10</f>
        <v>10842</v>
      </c>
      <c r="C13" s="12">
        <f>C11+C5+C12+C10</f>
        <v>12287</v>
      </c>
    </row>
  </sheetData>
  <sheetProtection/>
  <mergeCells count="2">
    <mergeCell ref="A2:C2"/>
    <mergeCell ref="A3:C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2021-11-29T16:17:45Z</dcterms:created>
  <dcterms:modified xsi:type="dcterms:W3CDTF">2021-12-17T01:48:59Z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